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80" yWindow="-72" windowWidth="11208" windowHeight="9900" activeTab="4"/>
  </bookViews>
  <sheets>
    <sheet name="7.22(1R)" sheetId="4" r:id="rId1"/>
    <sheet name="7.23(FR)" sheetId="6" r:id="rId2"/>
    <sheet name="단체전" sheetId="5" r:id="rId3"/>
    <sheet name="단체전(1R-공지)" sheetId="8" r:id="rId4"/>
    <sheet name="단체전(FR-공지)" sheetId="9" r:id="rId5"/>
  </sheets>
  <definedNames>
    <definedName name="_xlnm._FilterDatabase" localSheetId="0" hidden="1">'7.22(1R)'!$A$6:$BA$6</definedName>
    <definedName name="_xlnm._FilterDatabase" localSheetId="1" hidden="1">'7.23(FR)'!$A$6:$BL$6</definedName>
    <definedName name="_xlnm.Print_Area" localSheetId="0">'7.22(1R)'!$A$1:$BA$78</definedName>
    <definedName name="_xlnm.Print_Area" localSheetId="1">'7.23(FR)'!$A$1:$BL$78</definedName>
    <definedName name="_xlnm.Print_Area" localSheetId="2">단체전!$A$1:$J$90</definedName>
    <definedName name="_xlnm.Print_Area" localSheetId="3">'단체전(1R-공지)'!$A$1:$J$90</definedName>
    <definedName name="_xlnm.Print_Area" localSheetId="4">'단체전(FR-공지)'!$A$1:$J$90</definedName>
    <definedName name="Z_49082445_4924_4D87_8CE3_8C894A721C62_.wvu.Rows" localSheetId="0" hidden="1">'7.22(1R)'!#REF!</definedName>
  </definedNames>
  <calcPr calcId="144525"/>
</workbook>
</file>

<file path=xl/calcChain.xml><?xml version="1.0" encoding="utf-8"?>
<calcChain xmlns="http://schemas.openxmlformats.org/spreadsheetml/2006/main">
  <c r="I124" i="9" l="1"/>
  <c r="H124" i="9"/>
  <c r="G124" i="9"/>
  <c r="F124" i="9"/>
  <c r="E124" i="9"/>
  <c r="D124" i="9"/>
  <c r="I123" i="9"/>
  <c r="H123" i="9"/>
  <c r="G123" i="9"/>
  <c r="F123" i="9"/>
  <c r="E123" i="9"/>
  <c r="D123" i="9"/>
  <c r="I122" i="9"/>
  <c r="H122" i="9"/>
  <c r="G122" i="9"/>
  <c r="F122" i="9"/>
  <c r="E122" i="9"/>
  <c r="D122" i="9"/>
  <c r="I121" i="9"/>
  <c r="H121" i="9"/>
  <c r="G121" i="9"/>
  <c r="G125" i="9" s="1"/>
  <c r="F121" i="9"/>
  <c r="E121" i="9"/>
  <c r="D121" i="9"/>
  <c r="D125" i="9" s="1"/>
  <c r="J121" i="9" s="1"/>
  <c r="A121" i="9" s="1"/>
  <c r="I119" i="9"/>
  <c r="H119" i="9"/>
  <c r="G119" i="9"/>
  <c r="F119" i="9"/>
  <c r="E119" i="9"/>
  <c r="D119" i="9"/>
  <c r="I118" i="9"/>
  <c r="H118" i="9"/>
  <c r="G118" i="9"/>
  <c r="F118" i="9"/>
  <c r="E118" i="9"/>
  <c r="D118" i="9"/>
  <c r="I117" i="9"/>
  <c r="H117" i="9"/>
  <c r="G117" i="9"/>
  <c r="F117" i="9"/>
  <c r="E117" i="9"/>
  <c r="D117" i="9"/>
  <c r="I116" i="9"/>
  <c r="H116" i="9"/>
  <c r="G116" i="9"/>
  <c r="G120" i="9" s="1"/>
  <c r="F116" i="9"/>
  <c r="E116" i="9"/>
  <c r="D116" i="9"/>
  <c r="D120" i="9" s="1"/>
  <c r="J116" i="9" s="1"/>
  <c r="A116" i="9" s="1"/>
  <c r="I114" i="9"/>
  <c r="H114" i="9"/>
  <c r="G114" i="9"/>
  <c r="F114" i="9"/>
  <c r="E114" i="9"/>
  <c r="D114" i="9"/>
  <c r="I113" i="9"/>
  <c r="H113" i="9"/>
  <c r="G113" i="9"/>
  <c r="F113" i="9"/>
  <c r="E113" i="9"/>
  <c r="D113" i="9"/>
  <c r="I112" i="9"/>
  <c r="H112" i="9"/>
  <c r="G112" i="9"/>
  <c r="F112" i="9"/>
  <c r="E112" i="9"/>
  <c r="D112" i="9"/>
  <c r="I111" i="9"/>
  <c r="H111" i="9"/>
  <c r="G111" i="9"/>
  <c r="G115" i="9" s="1"/>
  <c r="F111" i="9"/>
  <c r="E111" i="9"/>
  <c r="D111" i="9"/>
  <c r="D115" i="9" s="1"/>
  <c r="J111" i="9" s="1"/>
  <c r="A111" i="9" s="1"/>
  <c r="I109" i="9"/>
  <c r="H109" i="9"/>
  <c r="G109" i="9"/>
  <c r="F109" i="9"/>
  <c r="E109" i="9"/>
  <c r="D109" i="9"/>
  <c r="I108" i="9"/>
  <c r="H108" i="9"/>
  <c r="G108" i="9"/>
  <c r="F108" i="9"/>
  <c r="E108" i="9"/>
  <c r="D108" i="9"/>
  <c r="I107" i="9"/>
  <c r="H107" i="9"/>
  <c r="G107" i="9"/>
  <c r="F107" i="9"/>
  <c r="E107" i="9"/>
  <c r="D107" i="9"/>
  <c r="I106" i="9"/>
  <c r="H106" i="9"/>
  <c r="G106" i="9"/>
  <c r="G110" i="9" s="1"/>
  <c r="F106" i="9"/>
  <c r="E106" i="9"/>
  <c r="D106" i="9"/>
  <c r="D110" i="9" s="1"/>
  <c r="J106" i="9" s="1"/>
  <c r="A106" i="9" s="1"/>
  <c r="I104" i="9"/>
  <c r="H104" i="9"/>
  <c r="G104" i="9"/>
  <c r="F104" i="9"/>
  <c r="E104" i="9"/>
  <c r="D104" i="9"/>
  <c r="I103" i="9"/>
  <c r="H103" i="9"/>
  <c r="G103" i="9"/>
  <c r="F103" i="9"/>
  <c r="E103" i="9"/>
  <c r="D103" i="9"/>
  <c r="I102" i="9"/>
  <c r="H102" i="9"/>
  <c r="G102" i="9"/>
  <c r="F102" i="9"/>
  <c r="E102" i="9"/>
  <c r="D102" i="9"/>
  <c r="I101" i="9"/>
  <c r="H101" i="9"/>
  <c r="G101" i="9"/>
  <c r="G105" i="9" s="1"/>
  <c r="F101" i="9"/>
  <c r="E101" i="9"/>
  <c r="D101" i="9"/>
  <c r="D105" i="9" s="1"/>
  <c r="J101" i="9" s="1"/>
  <c r="A101" i="9" s="1"/>
  <c r="I99" i="9"/>
  <c r="H99" i="9"/>
  <c r="G99" i="9"/>
  <c r="F99" i="9"/>
  <c r="E99" i="9"/>
  <c r="D99" i="9"/>
  <c r="I98" i="9"/>
  <c r="H98" i="9"/>
  <c r="G98" i="9"/>
  <c r="F98" i="9"/>
  <c r="E98" i="9"/>
  <c r="D98" i="9"/>
  <c r="I97" i="9"/>
  <c r="H97" i="9"/>
  <c r="G97" i="9"/>
  <c r="F97" i="9"/>
  <c r="E97" i="9"/>
  <c r="D97" i="9"/>
  <c r="I96" i="9"/>
  <c r="H96" i="9"/>
  <c r="G96" i="9"/>
  <c r="G100" i="9" s="1"/>
  <c r="F96" i="9"/>
  <c r="E96" i="9"/>
  <c r="D96" i="9"/>
  <c r="D100" i="9" s="1"/>
  <c r="J96" i="9" s="1"/>
  <c r="A96" i="9" s="1"/>
  <c r="I94" i="9"/>
  <c r="H94" i="9"/>
  <c r="G94" i="9"/>
  <c r="F94" i="9"/>
  <c r="E94" i="9"/>
  <c r="D94" i="9"/>
  <c r="I93" i="9"/>
  <c r="H93" i="9"/>
  <c r="G93" i="9"/>
  <c r="F93" i="9"/>
  <c r="E93" i="9"/>
  <c r="D93" i="9"/>
  <c r="I92" i="9"/>
  <c r="H92" i="9"/>
  <c r="G92" i="9"/>
  <c r="F92" i="9"/>
  <c r="E92" i="9"/>
  <c r="D92" i="9"/>
  <c r="I91" i="9"/>
  <c r="H91" i="9"/>
  <c r="G91" i="9"/>
  <c r="G95" i="9" s="1"/>
  <c r="F91" i="9"/>
  <c r="E91" i="9"/>
  <c r="D91" i="9"/>
  <c r="D95" i="9" s="1"/>
  <c r="J91" i="9" s="1"/>
  <c r="A91" i="9" s="1"/>
  <c r="I79" i="9"/>
  <c r="H79" i="9"/>
  <c r="G79" i="9"/>
  <c r="F79" i="9"/>
  <c r="E79" i="9"/>
  <c r="D79" i="9"/>
  <c r="I78" i="9"/>
  <c r="H78" i="9"/>
  <c r="G78" i="9"/>
  <c r="F78" i="9"/>
  <c r="E78" i="9"/>
  <c r="D78" i="9"/>
  <c r="I77" i="9"/>
  <c r="H77" i="9"/>
  <c r="G77" i="9"/>
  <c r="F77" i="9"/>
  <c r="E77" i="9"/>
  <c r="D77" i="9"/>
  <c r="I76" i="9"/>
  <c r="H76" i="9"/>
  <c r="G76" i="9"/>
  <c r="G80" i="9" s="1"/>
  <c r="F76" i="9"/>
  <c r="E76" i="9"/>
  <c r="D76" i="9"/>
  <c r="I69" i="9"/>
  <c r="H69" i="9"/>
  <c r="G69" i="9"/>
  <c r="F69" i="9"/>
  <c r="E69" i="9"/>
  <c r="D69" i="9"/>
  <c r="I68" i="9"/>
  <c r="H68" i="9"/>
  <c r="G68" i="9"/>
  <c r="F68" i="9"/>
  <c r="E68" i="9"/>
  <c r="D68" i="9"/>
  <c r="I67" i="9"/>
  <c r="H67" i="9"/>
  <c r="G67" i="9"/>
  <c r="F67" i="9"/>
  <c r="E67" i="9"/>
  <c r="D67" i="9"/>
  <c r="I66" i="9"/>
  <c r="H66" i="9"/>
  <c r="G66" i="9"/>
  <c r="F66" i="9"/>
  <c r="E66" i="9"/>
  <c r="D66" i="9"/>
  <c r="I39" i="9"/>
  <c r="H39" i="9"/>
  <c r="G39" i="9"/>
  <c r="F39" i="9"/>
  <c r="E39" i="9"/>
  <c r="D39" i="9"/>
  <c r="I38" i="9"/>
  <c r="H38" i="9"/>
  <c r="G38" i="9"/>
  <c r="F38" i="9"/>
  <c r="E38" i="9"/>
  <c r="D38" i="9"/>
  <c r="I37" i="9"/>
  <c r="H37" i="9"/>
  <c r="G37" i="9"/>
  <c r="F37" i="9"/>
  <c r="E37" i="9"/>
  <c r="D37" i="9"/>
  <c r="I36" i="9"/>
  <c r="H36" i="9"/>
  <c r="G36" i="9"/>
  <c r="F36" i="9"/>
  <c r="E36" i="9"/>
  <c r="D36" i="9"/>
  <c r="I14" i="9"/>
  <c r="H14" i="9"/>
  <c r="G14" i="9"/>
  <c r="F14" i="9"/>
  <c r="E14" i="9"/>
  <c r="D14" i="9"/>
  <c r="I13" i="9"/>
  <c r="H13" i="9"/>
  <c r="G13" i="9"/>
  <c r="F13" i="9"/>
  <c r="E13" i="9"/>
  <c r="D13" i="9"/>
  <c r="I12" i="9"/>
  <c r="H12" i="9"/>
  <c r="G12" i="9"/>
  <c r="F12" i="9"/>
  <c r="E12" i="9"/>
  <c r="D12" i="9"/>
  <c r="I11" i="9"/>
  <c r="H11" i="9"/>
  <c r="G11" i="9"/>
  <c r="F11" i="9"/>
  <c r="E11" i="9"/>
  <c r="D11" i="9"/>
  <c r="I64" i="9"/>
  <c r="H64" i="9"/>
  <c r="G64" i="9"/>
  <c r="F64" i="9"/>
  <c r="E64" i="9"/>
  <c r="D64" i="9"/>
  <c r="I63" i="9"/>
  <c r="H63" i="9"/>
  <c r="G63" i="9"/>
  <c r="F63" i="9"/>
  <c r="E63" i="9"/>
  <c r="D63" i="9"/>
  <c r="I62" i="9"/>
  <c r="H62" i="9"/>
  <c r="G62" i="9"/>
  <c r="F62" i="9"/>
  <c r="E62" i="9"/>
  <c r="D62" i="9"/>
  <c r="I61" i="9"/>
  <c r="H61" i="9"/>
  <c r="G61" i="9"/>
  <c r="F61" i="9"/>
  <c r="E61" i="9"/>
  <c r="D61" i="9"/>
  <c r="I19" i="9"/>
  <c r="H19" i="9"/>
  <c r="G19" i="9"/>
  <c r="F19" i="9"/>
  <c r="E19" i="9"/>
  <c r="D19" i="9"/>
  <c r="I18" i="9"/>
  <c r="H18" i="9"/>
  <c r="G18" i="9"/>
  <c r="F18" i="9"/>
  <c r="E18" i="9"/>
  <c r="D18" i="9"/>
  <c r="I17" i="9"/>
  <c r="H17" i="9"/>
  <c r="G17" i="9"/>
  <c r="F17" i="9"/>
  <c r="E17" i="9"/>
  <c r="D17" i="9"/>
  <c r="I16" i="9"/>
  <c r="H16" i="9"/>
  <c r="G16" i="9"/>
  <c r="F16" i="9"/>
  <c r="E16" i="9"/>
  <c r="D16" i="9"/>
  <c r="I89" i="9"/>
  <c r="H89" i="9"/>
  <c r="G89" i="9"/>
  <c r="F89" i="9"/>
  <c r="E89" i="9"/>
  <c r="D89" i="9"/>
  <c r="I88" i="9"/>
  <c r="H88" i="9"/>
  <c r="G88" i="9"/>
  <c r="F88" i="9"/>
  <c r="E88" i="9"/>
  <c r="D88" i="9"/>
  <c r="I87" i="9"/>
  <c r="H87" i="9"/>
  <c r="G87" i="9"/>
  <c r="F87" i="9"/>
  <c r="E87" i="9"/>
  <c r="D87" i="9"/>
  <c r="I86" i="9"/>
  <c r="H86" i="9"/>
  <c r="G86" i="9"/>
  <c r="F86" i="9"/>
  <c r="E86" i="9"/>
  <c r="D86" i="9"/>
  <c r="I24" i="9"/>
  <c r="H24" i="9"/>
  <c r="G24" i="9"/>
  <c r="F24" i="9"/>
  <c r="E24" i="9"/>
  <c r="D24" i="9"/>
  <c r="I23" i="9"/>
  <c r="H23" i="9"/>
  <c r="G23" i="9"/>
  <c r="F23" i="9"/>
  <c r="E23" i="9"/>
  <c r="D23" i="9"/>
  <c r="I22" i="9"/>
  <c r="H22" i="9"/>
  <c r="G22" i="9"/>
  <c r="F22" i="9"/>
  <c r="E22" i="9"/>
  <c r="D22" i="9"/>
  <c r="I21" i="9"/>
  <c r="H21" i="9"/>
  <c r="G21" i="9"/>
  <c r="F21" i="9"/>
  <c r="E21" i="9"/>
  <c r="D21" i="9"/>
  <c r="I9" i="9"/>
  <c r="H9" i="9"/>
  <c r="G9" i="9"/>
  <c r="F9" i="9"/>
  <c r="E9" i="9"/>
  <c r="D9" i="9"/>
  <c r="I8" i="9"/>
  <c r="H8" i="9"/>
  <c r="G8" i="9"/>
  <c r="F8" i="9"/>
  <c r="E8" i="9"/>
  <c r="D8" i="9"/>
  <c r="I7" i="9"/>
  <c r="H7" i="9"/>
  <c r="G7" i="9"/>
  <c r="F7" i="9"/>
  <c r="E7" i="9"/>
  <c r="D7" i="9"/>
  <c r="I6" i="9"/>
  <c r="H6" i="9"/>
  <c r="G6" i="9"/>
  <c r="F6" i="9"/>
  <c r="E6" i="9"/>
  <c r="D6" i="9"/>
  <c r="I49" i="9"/>
  <c r="H49" i="9"/>
  <c r="G49" i="9"/>
  <c r="F49" i="9"/>
  <c r="E49" i="9"/>
  <c r="D49" i="9"/>
  <c r="I48" i="9"/>
  <c r="H48" i="9"/>
  <c r="G48" i="9"/>
  <c r="F48" i="9"/>
  <c r="E48" i="9"/>
  <c r="D48" i="9"/>
  <c r="I47" i="9"/>
  <c r="H47" i="9"/>
  <c r="G47" i="9"/>
  <c r="F47" i="9"/>
  <c r="E47" i="9"/>
  <c r="D47" i="9"/>
  <c r="I46" i="9"/>
  <c r="H46" i="9"/>
  <c r="G46" i="9"/>
  <c r="F46" i="9"/>
  <c r="E46" i="9"/>
  <c r="D46" i="9"/>
  <c r="I34" i="9"/>
  <c r="H34" i="9"/>
  <c r="G34" i="9"/>
  <c r="F34" i="9"/>
  <c r="E34" i="9"/>
  <c r="D34" i="9"/>
  <c r="I33" i="9"/>
  <c r="H33" i="9"/>
  <c r="G33" i="9"/>
  <c r="F33" i="9"/>
  <c r="E33" i="9"/>
  <c r="D33" i="9"/>
  <c r="I32" i="9"/>
  <c r="H32" i="9"/>
  <c r="G32" i="9"/>
  <c r="F32" i="9"/>
  <c r="E32" i="9"/>
  <c r="D32" i="9"/>
  <c r="I31" i="9"/>
  <c r="H31" i="9"/>
  <c r="G31" i="9"/>
  <c r="F31" i="9"/>
  <c r="E31" i="9"/>
  <c r="D31" i="9"/>
  <c r="I29" i="9"/>
  <c r="H29" i="9"/>
  <c r="G29" i="9"/>
  <c r="F29" i="9"/>
  <c r="E29" i="9"/>
  <c r="D29" i="9"/>
  <c r="I28" i="9"/>
  <c r="H28" i="9"/>
  <c r="G28" i="9"/>
  <c r="F28" i="9"/>
  <c r="E28" i="9"/>
  <c r="D28" i="9"/>
  <c r="I27" i="9"/>
  <c r="H27" i="9"/>
  <c r="G27" i="9"/>
  <c r="F27" i="9"/>
  <c r="E27" i="9"/>
  <c r="D27" i="9"/>
  <c r="I26" i="9"/>
  <c r="H26" i="9"/>
  <c r="G26" i="9"/>
  <c r="F26" i="9"/>
  <c r="E26" i="9"/>
  <c r="D26" i="9"/>
  <c r="I44" i="9"/>
  <c r="H44" i="9"/>
  <c r="G44" i="9"/>
  <c r="F44" i="9"/>
  <c r="E44" i="9"/>
  <c r="D44" i="9"/>
  <c r="I43" i="9"/>
  <c r="H43" i="9"/>
  <c r="G43" i="9"/>
  <c r="F43" i="9"/>
  <c r="E43" i="9"/>
  <c r="D43" i="9"/>
  <c r="I42" i="9"/>
  <c r="H42" i="9"/>
  <c r="G42" i="9"/>
  <c r="F42" i="9"/>
  <c r="E42" i="9"/>
  <c r="D42" i="9"/>
  <c r="I41" i="9"/>
  <c r="H41" i="9"/>
  <c r="G41" i="9"/>
  <c r="F41" i="9"/>
  <c r="E41" i="9"/>
  <c r="D41" i="9"/>
  <c r="I74" i="9"/>
  <c r="H74" i="9"/>
  <c r="G74" i="9"/>
  <c r="F74" i="9"/>
  <c r="E74" i="9"/>
  <c r="D74" i="9"/>
  <c r="I73" i="9"/>
  <c r="H73" i="9"/>
  <c r="G73" i="9"/>
  <c r="F73" i="9"/>
  <c r="E73" i="9"/>
  <c r="D73" i="9"/>
  <c r="I72" i="9"/>
  <c r="H72" i="9"/>
  <c r="G72" i="9"/>
  <c r="F72" i="9"/>
  <c r="E72" i="9"/>
  <c r="D72" i="9"/>
  <c r="I71" i="9"/>
  <c r="H71" i="9"/>
  <c r="G71" i="9"/>
  <c r="F71" i="9"/>
  <c r="E71" i="9"/>
  <c r="D71" i="9"/>
  <c r="I59" i="9"/>
  <c r="H59" i="9"/>
  <c r="G59" i="9"/>
  <c r="F59" i="9"/>
  <c r="E59" i="9"/>
  <c r="D59" i="9"/>
  <c r="I58" i="9"/>
  <c r="H58" i="9"/>
  <c r="G58" i="9"/>
  <c r="F58" i="9"/>
  <c r="E58" i="9"/>
  <c r="D58" i="9"/>
  <c r="I57" i="9"/>
  <c r="H57" i="9"/>
  <c r="G57" i="9"/>
  <c r="F57" i="9"/>
  <c r="E57" i="9"/>
  <c r="D57" i="9"/>
  <c r="I56" i="9"/>
  <c r="H56" i="9"/>
  <c r="G56" i="9"/>
  <c r="F56" i="9"/>
  <c r="E56" i="9"/>
  <c r="D56" i="9"/>
  <c r="I84" i="9"/>
  <c r="H84" i="9"/>
  <c r="G84" i="9"/>
  <c r="F84" i="9"/>
  <c r="E84" i="9"/>
  <c r="D84" i="9"/>
  <c r="I83" i="9"/>
  <c r="H83" i="9"/>
  <c r="G83" i="9"/>
  <c r="F83" i="9"/>
  <c r="E83" i="9"/>
  <c r="D83" i="9"/>
  <c r="I82" i="9"/>
  <c r="H82" i="9"/>
  <c r="G82" i="9"/>
  <c r="F82" i="9"/>
  <c r="E82" i="9"/>
  <c r="D82" i="9"/>
  <c r="I81" i="9"/>
  <c r="H81" i="9"/>
  <c r="G81" i="9"/>
  <c r="F81" i="9"/>
  <c r="E81" i="9"/>
  <c r="D81" i="9"/>
  <c r="I54" i="9"/>
  <c r="H54" i="9"/>
  <c r="G54" i="9"/>
  <c r="F54" i="9"/>
  <c r="E54" i="9"/>
  <c r="D54" i="9"/>
  <c r="I53" i="9"/>
  <c r="H53" i="9"/>
  <c r="G53" i="9"/>
  <c r="F53" i="9"/>
  <c r="E53" i="9"/>
  <c r="D53" i="9"/>
  <c r="I52" i="9"/>
  <c r="H52" i="9"/>
  <c r="G52" i="9"/>
  <c r="F52" i="9"/>
  <c r="E52" i="9"/>
  <c r="D52" i="9"/>
  <c r="I51" i="9"/>
  <c r="H51" i="9"/>
  <c r="G51" i="9"/>
  <c r="F51" i="9"/>
  <c r="E51" i="9"/>
  <c r="D51" i="9"/>
  <c r="G55" i="9" l="1"/>
  <c r="G60" i="9"/>
  <c r="G45" i="9"/>
  <c r="G50" i="9"/>
  <c r="G25" i="9"/>
  <c r="G20" i="9"/>
  <c r="G15" i="9"/>
  <c r="G40" i="9"/>
  <c r="G85" i="9"/>
  <c r="G75" i="9"/>
  <c r="G30" i="9"/>
  <c r="D55" i="9"/>
  <c r="J51" i="9" s="1"/>
  <c r="D85" i="9"/>
  <c r="J81" i="9" s="1"/>
  <c r="D60" i="9"/>
  <c r="J56" i="9" s="1"/>
  <c r="D75" i="9"/>
  <c r="J71" i="9" s="1"/>
  <c r="D45" i="9"/>
  <c r="J41" i="9" s="1"/>
  <c r="D30" i="9"/>
  <c r="D35" i="9"/>
  <c r="D50" i="9"/>
  <c r="D10" i="9"/>
  <c r="D25" i="9"/>
  <c r="J21" i="9" s="1"/>
  <c r="D90" i="9"/>
  <c r="D20" i="9"/>
  <c r="J16" i="9" s="1"/>
  <c r="D65" i="9"/>
  <c r="D15" i="9"/>
  <c r="D40" i="9"/>
  <c r="D70" i="9"/>
  <c r="D80" i="9"/>
  <c r="J76" i="9" s="1"/>
  <c r="G35" i="9"/>
  <c r="G10" i="9"/>
  <c r="G90" i="9"/>
  <c r="G65" i="9"/>
  <c r="G70" i="9"/>
  <c r="I124" i="8"/>
  <c r="H124" i="8"/>
  <c r="G124" i="8"/>
  <c r="F124" i="8"/>
  <c r="E124" i="8"/>
  <c r="D124" i="8"/>
  <c r="I123" i="8"/>
  <c r="H123" i="8"/>
  <c r="G123" i="8"/>
  <c r="F123" i="8"/>
  <c r="E123" i="8"/>
  <c r="D123" i="8"/>
  <c r="I122" i="8"/>
  <c r="H122" i="8"/>
  <c r="G122" i="8"/>
  <c r="F122" i="8"/>
  <c r="E122" i="8"/>
  <c r="D122" i="8"/>
  <c r="I121" i="8"/>
  <c r="H121" i="8"/>
  <c r="G121" i="8"/>
  <c r="G125" i="8" s="1"/>
  <c r="F121" i="8"/>
  <c r="E121" i="8"/>
  <c r="D121" i="8"/>
  <c r="D125" i="8" s="1"/>
  <c r="J121" i="8" s="1"/>
  <c r="A121" i="8" s="1"/>
  <c r="I119" i="8"/>
  <c r="H119" i="8"/>
  <c r="G119" i="8"/>
  <c r="F119" i="8"/>
  <c r="E119" i="8"/>
  <c r="D119" i="8"/>
  <c r="I118" i="8"/>
  <c r="H118" i="8"/>
  <c r="G118" i="8"/>
  <c r="F118" i="8"/>
  <c r="E118" i="8"/>
  <c r="D118" i="8"/>
  <c r="I117" i="8"/>
  <c r="H117" i="8"/>
  <c r="G117" i="8"/>
  <c r="F117" i="8"/>
  <c r="E117" i="8"/>
  <c r="D117" i="8"/>
  <c r="I116" i="8"/>
  <c r="H116" i="8"/>
  <c r="G116" i="8"/>
  <c r="G120" i="8" s="1"/>
  <c r="F116" i="8"/>
  <c r="E116" i="8"/>
  <c r="D116" i="8"/>
  <c r="D120" i="8" s="1"/>
  <c r="J116" i="8" s="1"/>
  <c r="A116" i="8" s="1"/>
  <c r="I114" i="8"/>
  <c r="H114" i="8"/>
  <c r="G114" i="8"/>
  <c r="F114" i="8"/>
  <c r="E114" i="8"/>
  <c r="D114" i="8"/>
  <c r="I113" i="8"/>
  <c r="H113" i="8"/>
  <c r="G113" i="8"/>
  <c r="F113" i="8"/>
  <c r="E113" i="8"/>
  <c r="D113" i="8"/>
  <c r="I112" i="8"/>
  <c r="H112" i="8"/>
  <c r="G112" i="8"/>
  <c r="F112" i="8"/>
  <c r="E112" i="8"/>
  <c r="D112" i="8"/>
  <c r="I111" i="8"/>
  <c r="H111" i="8"/>
  <c r="G111" i="8"/>
  <c r="G115" i="8" s="1"/>
  <c r="F111" i="8"/>
  <c r="E111" i="8"/>
  <c r="D111" i="8"/>
  <c r="D115" i="8" s="1"/>
  <c r="J111" i="8" s="1"/>
  <c r="A111" i="8" s="1"/>
  <c r="I109" i="8"/>
  <c r="H109" i="8"/>
  <c r="G109" i="8"/>
  <c r="F109" i="8"/>
  <c r="E109" i="8"/>
  <c r="D109" i="8"/>
  <c r="I108" i="8"/>
  <c r="H108" i="8"/>
  <c r="G108" i="8"/>
  <c r="F108" i="8"/>
  <c r="E108" i="8"/>
  <c r="D108" i="8"/>
  <c r="I107" i="8"/>
  <c r="H107" i="8"/>
  <c r="G107" i="8"/>
  <c r="F107" i="8"/>
  <c r="E107" i="8"/>
  <c r="D107" i="8"/>
  <c r="I106" i="8"/>
  <c r="H106" i="8"/>
  <c r="G106" i="8"/>
  <c r="G110" i="8" s="1"/>
  <c r="F106" i="8"/>
  <c r="E106" i="8"/>
  <c r="D106" i="8"/>
  <c r="D110" i="8" s="1"/>
  <c r="J106" i="8" s="1"/>
  <c r="A106" i="8" s="1"/>
  <c r="I104" i="8"/>
  <c r="H104" i="8"/>
  <c r="G104" i="8"/>
  <c r="F104" i="8"/>
  <c r="E104" i="8"/>
  <c r="D104" i="8"/>
  <c r="I103" i="8"/>
  <c r="H103" i="8"/>
  <c r="G103" i="8"/>
  <c r="F103" i="8"/>
  <c r="E103" i="8"/>
  <c r="D103" i="8"/>
  <c r="I102" i="8"/>
  <c r="H102" i="8"/>
  <c r="G102" i="8"/>
  <c r="F102" i="8"/>
  <c r="E102" i="8"/>
  <c r="D102" i="8"/>
  <c r="I101" i="8"/>
  <c r="H101" i="8"/>
  <c r="G101" i="8"/>
  <c r="G105" i="8" s="1"/>
  <c r="F101" i="8"/>
  <c r="E101" i="8"/>
  <c r="D101" i="8"/>
  <c r="D105" i="8" s="1"/>
  <c r="J101" i="8" s="1"/>
  <c r="A101" i="8" s="1"/>
  <c r="I99" i="8"/>
  <c r="H99" i="8"/>
  <c r="G99" i="8"/>
  <c r="F99" i="8"/>
  <c r="E99" i="8"/>
  <c r="D99" i="8"/>
  <c r="I98" i="8"/>
  <c r="H98" i="8"/>
  <c r="G98" i="8"/>
  <c r="F98" i="8"/>
  <c r="E98" i="8"/>
  <c r="D98" i="8"/>
  <c r="I97" i="8"/>
  <c r="H97" i="8"/>
  <c r="G97" i="8"/>
  <c r="F97" i="8"/>
  <c r="E97" i="8"/>
  <c r="D97" i="8"/>
  <c r="I96" i="8"/>
  <c r="H96" i="8"/>
  <c r="G96" i="8"/>
  <c r="G100" i="8" s="1"/>
  <c r="F96" i="8"/>
  <c r="E96" i="8"/>
  <c r="D96" i="8"/>
  <c r="D100" i="8" s="1"/>
  <c r="J96" i="8" s="1"/>
  <c r="A96" i="8" s="1"/>
  <c r="I94" i="8"/>
  <c r="H94" i="8"/>
  <c r="G94" i="8"/>
  <c r="F94" i="8"/>
  <c r="E94" i="8"/>
  <c r="D94" i="8"/>
  <c r="I93" i="8"/>
  <c r="H93" i="8"/>
  <c r="G93" i="8"/>
  <c r="F93" i="8"/>
  <c r="E93" i="8"/>
  <c r="D93" i="8"/>
  <c r="I92" i="8"/>
  <c r="H92" i="8"/>
  <c r="G92" i="8"/>
  <c r="F92" i="8"/>
  <c r="E92" i="8"/>
  <c r="D92" i="8"/>
  <c r="I91" i="8"/>
  <c r="H91" i="8"/>
  <c r="G91" i="8"/>
  <c r="G95" i="8" s="1"/>
  <c r="F91" i="8"/>
  <c r="E91" i="8"/>
  <c r="D91" i="8"/>
  <c r="D95" i="8" s="1"/>
  <c r="J91" i="8" s="1"/>
  <c r="A91" i="8" s="1"/>
  <c r="J46" i="9" l="1"/>
  <c r="J36" i="9"/>
  <c r="J11" i="9"/>
  <c r="J66" i="9"/>
  <c r="J26" i="9"/>
  <c r="J61" i="9"/>
  <c r="J6" i="9"/>
  <c r="J86" i="9"/>
  <c r="J31" i="9"/>
  <c r="N12" i="4"/>
  <c r="X51" i="6" l="1"/>
  <c r="I69" i="8" s="1"/>
  <c r="BL102" i="6" l="1"/>
  <c r="BK102" i="6"/>
  <c r="BJ102" i="6"/>
  <c r="BI102" i="6"/>
  <c r="BH102" i="6"/>
  <c r="BG102" i="6"/>
  <c r="BF102" i="6"/>
  <c r="BE102" i="6"/>
  <c r="BD102" i="6"/>
  <c r="BC102" i="6"/>
  <c r="BB102" i="6"/>
  <c r="X102" i="6"/>
  <c r="BA102" i="6" s="1"/>
  <c r="N102" i="6"/>
  <c r="BL100" i="6"/>
  <c r="BK100" i="6"/>
  <c r="BJ100" i="6"/>
  <c r="BI100" i="6"/>
  <c r="BH100" i="6"/>
  <c r="BG100" i="6"/>
  <c r="BF100" i="6"/>
  <c r="BE100" i="6"/>
  <c r="BD100" i="6"/>
  <c r="BC100" i="6"/>
  <c r="BB100" i="6"/>
  <c r="X100" i="6"/>
  <c r="BA100" i="6" s="1"/>
  <c r="N100" i="6"/>
  <c r="BL98" i="6"/>
  <c r="BK98" i="6"/>
  <c r="BJ98" i="6"/>
  <c r="BI98" i="6"/>
  <c r="BH98" i="6"/>
  <c r="BG98" i="6"/>
  <c r="BF98" i="6"/>
  <c r="BE98" i="6"/>
  <c r="BD98" i="6"/>
  <c r="BC98" i="6"/>
  <c r="BB98" i="6"/>
  <c r="X98" i="6"/>
  <c r="BA98" i="6" s="1"/>
  <c r="N98" i="6"/>
  <c r="BL94" i="6"/>
  <c r="BK94" i="6"/>
  <c r="BJ94" i="6"/>
  <c r="BI94" i="6"/>
  <c r="BH94" i="6"/>
  <c r="BG94" i="6"/>
  <c r="BF94" i="6"/>
  <c r="BE94" i="6"/>
  <c r="BD94" i="6"/>
  <c r="BC94" i="6"/>
  <c r="BB94" i="6"/>
  <c r="X94" i="6"/>
  <c r="BA94" i="6" s="1"/>
  <c r="N94" i="6"/>
  <c r="BL101" i="6"/>
  <c r="BK101" i="6"/>
  <c r="BJ101" i="6"/>
  <c r="BI101" i="6"/>
  <c r="BH101" i="6"/>
  <c r="BG101" i="6"/>
  <c r="BF101" i="6"/>
  <c r="BE101" i="6"/>
  <c r="BD101" i="6"/>
  <c r="BC101" i="6"/>
  <c r="BB101" i="6"/>
  <c r="X101" i="6"/>
  <c r="BA101" i="6" s="1"/>
  <c r="N101" i="6"/>
  <c r="BL87" i="6"/>
  <c r="BK87" i="6"/>
  <c r="BJ87" i="6"/>
  <c r="BI87" i="6"/>
  <c r="BH87" i="6"/>
  <c r="BG87" i="6"/>
  <c r="BF87" i="6"/>
  <c r="BE87" i="6"/>
  <c r="BD87" i="6"/>
  <c r="BC87" i="6"/>
  <c r="BB87" i="6"/>
  <c r="X87" i="6"/>
  <c r="N87" i="6"/>
  <c r="BL90" i="6"/>
  <c r="BK90" i="6"/>
  <c r="BJ90" i="6"/>
  <c r="BI90" i="6"/>
  <c r="BH90" i="6"/>
  <c r="BG90" i="6"/>
  <c r="BF90" i="6"/>
  <c r="BE90" i="6"/>
  <c r="BD90" i="6"/>
  <c r="BC90" i="6"/>
  <c r="BB90" i="6"/>
  <c r="X90" i="6"/>
  <c r="N90" i="6"/>
  <c r="BL77" i="6"/>
  <c r="BK77" i="6"/>
  <c r="BJ77" i="6"/>
  <c r="BI77" i="6"/>
  <c r="BH77" i="6"/>
  <c r="BG77" i="6"/>
  <c r="BF77" i="6"/>
  <c r="BE77" i="6"/>
  <c r="BD77" i="6"/>
  <c r="BC77" i="6"/>
  <c r="BB77" i="6"/>
  <c r="X77" i="6"/>
  <c r="I84" i="8" s="1"/>
  <c r="N77" i="6"/>
  <c r="H84" i="8" s="1"/>
  <c r="BL95" i="6"/>
  <c r="BK95" i="6"/>
  <c r="BJ95" i="6"/>
  <c r="BI95" i="6"/>
  <c r="BH95" i="6"/>
  <c r="BG95" i="6"/>
  <c r="BF95" i="6"/>
  <c r="BE95" i="6"/>
  <c r="BD95" i="6"/>
  <c r="BC95" i="6"/>
  <c r="BB95" i="6"/>
  <c r="X95" i="6"/>
  <c r="BA95" i="6" s="1"/>
  <c r="N95" i="6"/>
  <c r="BL71" i="6"/>
  <c r="BK71" i="6"/>
  <c r="BJ71" i="6"/>
  <c r="BI71" i="6"/>
  <c r="BH71" i="6"/>
  <c r="BG71" i="6"/>
  <c r="BF71" i="6"/>
  <c r="BE71" i="6"/>
  <c r="BD71" i="6"/>
  <c r="BC71" i="6"/>
  <c r="BB71" i="6"/>
  <c r="X71" i="6"/>
  <c r="I89" i="8" s="1"/>
  <c r="N71" i="6"/>
  <c r="H89" i="8" s="1"/>
  <c r="BL93" i="6"/>
  <c r="BK93" i="6"/>
  <c r="BJ93" i="6"/>
  <c r="BI93" i="6"/>
  <c r="BH93" i="6"/>
  <c r="BG93" i="6"/>
  <c r="BF93" i="6"/>
  <c r="BE93" i="6"/>
  <c r="BD93" i="6"/>
  <c r="BC93" i="6"/>
  <c r="BB93" i="6"/>
  <c r="X93" i="6"/>
  <c r="BA93" i="6" s="1"/>
  <c r="N93" i="6"/>
  <c r="BL96" i="6"/>
  <c r="BK96" i="6"/>
  <c r="BJ96" i="6"/>
  <c r="BI96" i="6"/>
  <c r="BH96" i="6"/>
  <c r="BG96" i="6"/>
  <c r="BF96" i="6"/>
  <c r="BE96" i="6"/>
  <c r="BD96" i="6"/>
  <c r="BC96" i="6"/>
  <c r="BB96" i="6"/>
  <c r="X96" i="6"/>
  <c r="BA96" i="6" s="1"/>
  <c r="N96" i="6"/>
  <c r="BL99" i="6"/>
  <c r="BK99" i="6"/>
  <c r="BJ99" i="6"/>
  <c r="BI99" i="6"/>
  <c r="BH99" i="6"/>
  <c r="BG99" i="6"/>
  <c r="BF99" i="6"/>
  <c r="BE99" i="6"/>
  <c r="BD99" i="6"/>
  <c r="BC99" i="6"/>
  <c r="BB99" i="6"/>
  <c r="X99" i="6"/>
  <c r="N99" i="6"/>
  <c r="BL88" i="6"/>
  <c r="BK88" i="6"/>
  <c r="BJ88" i="6"/>
  <c r="BI88" i="6"/>
  <c r="BH88" i="6"/>
  <c r="BG88" i="6"/>
  <c r="BF88" i="6"/>
  <c r="BE88" i="6"/>
  <c r="BD88" i="6"/>
  <c r="BC88" i="6"/>
  <c r="BB88" i="6"/>
  <c r="X88" i="6"/>
  <c r="N88" i="6"/>
  <c r="BL85" i="6"/>
  <c r="BK85" i="6"/>
  <c r="BJ85" i="6"/>
  <c r="BI85" i="6"/>
  <c r="BH85" i="6"/>
  <c r="BG85" i="6"/>
  <c r="BF85" i="6"/>
  <c r="BE85" i="6"/>
  <c r="BD85" i="6"/>
  <c r="BC85" i="6"/>
  <c r="BB85" i="6"/>
  <c r="X85" i="6"/>
  <c r="N85" i="6"/>
  <c r="BL92" i="6"/>
  <c r="BK92" i="6"/>
  <c r="BJ92" i="6"/>
  <c r="BI92" i="6"/>
  <c r="BH92" i="6"/>
  <c r="BG92" i="6"/>
  <c r="BF92" i="6"/>
  <c r="BE92" i="6"/>
  <c r="BD92" i="6"/>
  <c r="BC92" i="6"/>
  <c r="BB92" i="6"/>
  <c r="X92" i="6"/>
  <c r="N92" i="6"/>
  <c r="BL29" i="6"/>
  <c r="BK29" i="6"/>
  <c r="BJ29" i="6"/>
  <c r="BI29" i="6"/>
  <c r="BH29" i="6"/>
  <c r="BG29" i="6"/>
  <c r="BF29" i="6"/>
  <c r="BE29" i="6"/>
  <c r="BD29" i="6"/>
  <c r="BC29" i="6"/>
  <c r="BB29" i="6"/>
  <c r="X29" i="6"/>
  <c r="I62" i="8" s="1"/>
  <c r="N29" i="6"/>
  <c r="H62" i="8" s="1"/>
  <c r="BL86" i="6"/>
  <c r="BK86" i="6"/>
  <c r="BJ86" i="6"/>
  <c r="BI86" i="6"/>
  <c r="BH86" i="6"/>
  <c r="BG86" i="6"/>
  <c r="BF86" i="6"/>
  <c r="BE86" i="6"/>
  <c r="BD86" i="6"/>
  <c r="BC86" i="6"/>
  <c r="BB86" i="6"/>
  <c r="X86" i="6"/>
  <c r="N86" i="6"/>
  <c r="BL32" i="6"/>
  <c r="BK32" i="6"/>
  <c r="BJ32" i="6"/>
  <c r="BI32" i="6"/>
  <c r="BH32" i="6"/>
  <c r="BG32" i="6"/>
  <c r="BF32" i="6"/>
  <c r="BE32" i="6"/>
  <c r="BD32" i="6"/>
  <c r="BC32" i="6"/>
  <c r="BB32" i="6"/>
  <c r="X32" i="6"/>
  <c r="I67" i="8" s="1"/>
  <c r="N32" i="6"/>
  <c r="H67" i="8" s="1"/>
  <c r="BL62" i="6"/>
  <c r="BK62" i="6"/>
  <c r="BJ62" i="6"/>
  <c r="BI62" i="6"/>
  <c r="BH62" i="6"/>
  <c r="BG62" i="6"/>
  <c r="BF62" i="6"/>
  <c r="BE62" i="6"/>
  <c r="BD62" i="6"/>
  <c r="BC62" i="6"/>
  <c r="BB62" i="6"/>
  <c r="X62" i="6"/>
  <c r="N62" i="6"/>
  <c r="BL52" i="6"/>
  <c r="BK52" i="6"/>
  <c r="BJ52" i="6"/>
  <c r="BI52" i="6"/>
  <c r="BH52" i="6"/>
  <c r="BG52" i="6"/>
  <c r="BF52" i="6"/>
  <c r="BE52" i="6"/>
  <c r="BD52" i="6"/>
  <c r="BC52" i="6"/>
  <c r="BB52" i="6"/>
  <c r="X52" i="6"/>
  <c r="I33" i="8" s="1"/>
  <c r="N52" i="6"/>
  <c r="H33" i="8" s="1"/>
  <c r="BL63" i="6"/>
  <c r="BK63" i="6"/>
  <c r="BJ63" i="6"/>
  <c r="BI63" i="6"/>
  <c r="BH63" i="6"/>
  <c r="BG63" i="6"/>
  <c r="BF63" i="6"/>
  <c r="BE63" i="6"/>
  <c r="BD63" i="6"/>
  <c r="BC63" i="6"/>
  <c r="BB63" i="6"/>
  <c r="X63" i="6"/>
  <c r="I42" i="8" s="1"/>
  <c r="N63" i="6"/>
  <c r="H42" i="8" s="1"/>
  <c r="BL80" i="6"/>
  <c r="BK80" i="6"/>
  <c r="BJ80" i="6"/>
  <c r="BI80" i="6"/>
  <c r="BH80" i="6"/>
  <c r="BG80" i="6"/>
  <c r="BF80" i="6"/>
  <c r="BE80" i="6"/>
  <c r="BD80" i="6"/>
  <c r="BC80" i="6"/>
  <c r="BB80" i="6"/>
  <c r="X80" i="6"/>
  <c r="N80" i="6"/>
  <c r="BL22" i="6"/>
  <c r="BK22" i="6"/>
  <c r="BJ22" i="6"/>
  <c r="BI22" i="6"/>
  <c r="BH22" i="6"/>
  <c r="BG22" i="6"/>
  <c r="BF22" i="6"/>
  <c r="BE22" i="6"/>
  <c r="BD22" i="6"/>
  <c r="BC22" i="6"/>
  <c r="BB22" i="6"/>
  <c r="X22" i="6"/>
  <c r="I64" i="8" s="1"/>
  <c r="N22" i="6"/>
  <c r="H64" i="8" s="1"/>
  <c r="BL13" i="6"/>
  <c r="BK13" i="6"/>
  <c r="BJ13" i="6"/>
  <c r="BI13" i="6"/>
  <c r="BH13" i="6"/>
  <c r="BG13" i="6"/>
  <c r="BF13" i="6"/>
  <c r="BE13" i="6"/>
  <c r="BD13" i="6"/>
  <c r="BC13" i="6"/>
  <c r="BB13" i="6"/>
  <c r="X13" i="6"/>
  <c r="I81" i="8" s="1"/>
  <c r="N13" i="6"/>
  <c r="H81" i="8" s="1"/>
  <c r="BL81" i="6"/>
  <c r="BK81" i="6"/>
  <c r="BJ81" i="6"/>
  <c r="BI81" i="6"/>
  <c r="BH81" i="6"/>
  <c r="BG81" i="6"/>
  <c r="BF81" i="6"/>
  <c r="BE81" i="6"/>
  <c r="BD81" i="6"/>
  <c r="BC81" i="6"/>
  <c r="BB81" i="6"/>
  <c r="X81" i="6"/>
  <c r="N81" i="6"/>
  <c r="BL84" i="6"/>
  <c r="BK84" i="6"/>
  <c r="BJ84" i="6"/>
  <c r="BI84" i="6"/>
  <c r="BH84" i="6"/>
  <c r="BG84" i="6"/>
  <c r="BF84" i="6"/>
  <c r="BE84" i="6"/>
  <c r="BD84" i="6"/>
  <c r="BC84" i="6"/>
  <c r="BB84" i="6"/>
  <c r="X84" i="6"/>
  <c r="N84" i="6"/>
  <c r="BL11" i="6"/>
  <c r="BK11" i="6"/>
  <c r="BJ11" i="6"/>
  <c r="BI11" i="6"/>
  <c r="BH11" i="6"/>
  <c r="BG11" i="6"/>
  <c r="BF11" i="6"/>
  <c r="BE11" i="6"/>
  <c r="BD11" i="6"/>
  <c r="BC11" i="6"/>
  <c r="BB11" i="6"/>
  <c r="X11" i="6"/>
  <c r="N11" i="6"/>
  <c r="BL57" i="6"/>
  <c r="BK57" i="6"/>
  <c r="BJ57" i="6"/>
  <c r="BI57" i="6"/>
  <c r="BH57" i="6"/>
  <c r="BG57" i="6"/>
  <c r="BF57" i="6"/>
  <c r="BE57" i="6"/>
  <c r="BD57" i="6"/>
  <c r="BC57" i="6"/>
  <c r="BB57" i="6"/>
  <c r="X57" i="6"/>
  <c r="I26" i="8" s="1"/>
  <c r="N57" i="6"/>
  <c r="H26" i="8" s="1"/>
  <c r="BL69" i="6"/>
  <c r="BK69" i="6"/>
  <c r="BJ69" i="6"/>
  <c r="BI69" i="6"/>
  <c r="BH69" i="6"/>
  <c r="BG69" i="6"/>
  <c r="BF69" i="6"/>
  <c r="BE69" i="6"/>
  <c r="BD69" i="6"/>
  <c r="BC69" i="6"/>
  <c r="BB69" i="6"/>
  <c r="X69" i="6"/>
  <c r="I63" i="8" s="1"/>
  <c r="N69" i="6"/>
  <c r="H63" i="8" s="1"/>
  <c r="BL59" i="6"/>
  <c r="BK59" i="6"/>
  <c r="BJ59" i="6"/>
  <c r="BI59" i="6"/>
  <c r="BH59" i="6"/>
  <c r="BG59" i="6"/>
  <c r="BF59" i="6"/>
  <c r="BE59" i="6"/>
  <c r="BD59" i="6"/>
  <c r="BC59" i="6"/>
  <c r="BB59" i="6"/>
  <c r="X59" i="6"/>
  <c r="I79" i="8" s="1"/>
  <c r="N59" i="6"/>
  <c r="H79" i="8" s="1"/>
  <c r="BL65" i="6"/>
  <c r="BK65" i="6"/>
  <c r="BJ65" i="6"/>
  <c r="BI65" i="6"/>
  <c r="BH65" i="6"/>
  <c r="BG65" i="6"/>
  <c r="BF65" i="6"/>
  <c r="BE65" i="6"/>
  <c r="BD65" i="6"/>
  <c r="BC65" i="6"/>
  <c r="BB65" i="6"/>
  <c r="X65" i="6"/>
  <c r="I58" i="8" s="1"/>
  <c r="N65" i="6"/>
  <c r="H58" i="8" s="1"/>
  <c r="BL97" i="6"/>
  <c r="BK97" i="6"/>
  <c r="BJ97" i="6"/>
  <c r="BI97" i="6"/>
  <c r="BH97" i="6"/>
  <c r="BG97" i="6"/>
  <c r="BF97" i="6"/>
  <c r="BE97" i="6"/>
  <c r="BD97" i="6"/>
  <c r="BC97" i="6"/>
  <c r="BB97" i="6"/>
  <c r="X97" i="6"/>
  <c r="BA97" i="6" s="1"/>
  <c r="N97" i="6"/>
  <c r="H56" i="5" s="1"/>
  <c r="BL50" i="6"/>
  <c r="BK50" i="6"/>
  <c r="BJ50" i="6"/>
  <c r="BI50" i="6"/>
  <c r="BH50" i="6"/>
  <c r="BG50" i="6"/>
  <c r="BF50" i="6"/>
  <c r="BE50" i="6"/>
  <c r="BD50" i="6"/>
  <c r="BC50" i="6"/>
  <c r="BB50" i="6"/>
  <c r="X50" i="6"/>
  <c r="N50" i="6"/>
  <c r="H51" i="8" s="1"/>
  <c r="BL89" i="6"/>
  <c r="BK89" i="6"/>
  <c r="BJ89" i="6"/>
  <c r="BI89" i="6"/>
  <c r="BH89" i="6"/>
  <c r="BG89" i="6"/>
  <c r="BF89" i="6"/>
  <c r="BE89" i="6"/>
  <c r="BD89" i="6"/>
  <c r="BC89" i="6"/>
  <c r="BB89" i="6"/>
  <c r="X89" i="6"/>
  <c r="N89" i="6"/>
  <c r="BL47" i="6"/>
  <c r="BK47" i="6"/>
  <c r="BJ47" i="6"/>
  <c r="BI47" i="6"/>
  <c r="BH47" i="6"/>
  <c r="BG47" i="6"/>
  <c r="BF47" i="6"/>
  <c r="BE47" i="6"/>
  <c r="BD47" i="6"/>
  <c r="BC47" i="6"/>
  <c r="BB47" i="6"/>
  <c r="X47" i="6"/>
  <c r="I71" i="8" s="1"/>
  <c r="N47" i="6"/>
  <c r="H71" i="8" s="1"/>
  <c r="BL56" i="6"/>
  <c r="BK56" i="6"/>
  <c r="BJ56" i="6"/>
  <c r="BI56" i="6"/>
  <c r="BH56" i="6"/>
  <c r="BG56" i="6"/>
  <c r="BF56" i="6"/>
  <c r="BE56" i="6"/>
  <c r="BD56" i="6"/>
  <c r="BC56" i="6"/>
  <c r="BB56" i="6"/>
  <c r="X56" i="6"/>
  <c r="I31" i="8" s="1"/>
  <c r="N56" i="6"/>
  <c r="H31" i="8" s="1"/>
  <c r="BL83" i="6"/>
  <c r="BK83" i="6"/>
  <c r="BJ83" i="6"/>
  <c r="BI83" i="6"/>
  <c r="BH83" i="6"/>
  <c r="BG83" i="6"/>
  <c r="BF83" i="6"/>
  <c r="BE83" i="6"/>
  <c r="BD83" i="6"/>
  <c r="BC83" i="6"/>
  <c r="BB83" i="6"/>
  <c r="X83" i="6"/>
  <c r="N83" i="6"/>
  <c r="BL66" i="6"/>
  <c r="BK66" i="6"/>
  <c r="BJ66" i="6"/>
  <c r="BI66" i="6"/>
  <c r="BH66" i="6"/>
  <c r="BG66" i="6"/>
  <c r="BF66" i="6"/>
  <c r="BE66" i="6"/>
  <c r="BD66" i="6"/>
  <c r="BC66" i="6"/>
  <c r="BB66" i="6"/>
  <c r="X66" i="6"/>
  <c r="I77" i="8" s="1"/>
  <c r="N66" i="6"/>
  <c r="H77" i="8" s="1"/>
  <c r="BL41" i="6"/>
  <c r="BK41" i="6"/>
  <c r="BJ41" i="6"/>
  <c r="BI41" i="6"/>
  <c r="BH41" i="6"/>
  <c r="BG41" i="6"/>
  <c r="BF41" i="6"/>
  <c r="BE41" i="6"/>
  <c r="BD41" i="6"/>
  <c r="BC41" i="6"/>
  <c r="BB41" i="6"/>
  <c r="X41" i="6"/>
  <c r="I12" i="8" s="1"/>
  <c r="N41" i="6"/>
  <c r="H12" i="8" s="1"/>
  <c r="BL58" i="6"/>
  <c r="BK58" i="6"/>
  <c r="BJ58" i="6"/>
  <c r="BI58" i="6"/>
  <c r="BH58" i="6"/>
  <c r="BG58" i="6"/>
  <c r="BF58" i="6"/>
  <c r="BE58" i="6"/>
  <c r="BD58" i="6"/>
  <c r="BC58" i="6"/>
  <c r="BB58" i="6"/>
  <c r="X58" i="6"/>
  <c r="I23" i="8" s="1"/>
  <c r="N58" i="6"/>
  <c r="H23" i="8" s="1"/>
  <c r="BL75" i="6"/>
  <c r="BK75" i="6"/>
  <c r="BJ75" i="6"/>
  <c r="BI75" i="6"/>
  <c r="BH75" i="6"/>
  <c r="BG75" i="6"/>
  <c r="BF75" i="6"/>
  <c r="BE75" i="6"/>
  <c r="BD75" i="6"/>
  <c r="BC75" i="6"/>
  <c r="BB75" i="6"/>
  <c r="X75" i="6"/>
  <c r="I86" i="8" s="1"/>
  <c r="N75" i="6"/>
  <c r="H86" i="8" s="1"/>
  <c r="BL79" i="6"/>
  <c r="BK79" i="6"/>
  <c r="BJ79" i="6"/>
  <c r="BI79" i="6"/>
  <c r="BH79" i="6"/>
  <c r="BG79" i="6"/>
  <c r="BF79" i="6"/>
  <c r="BE79" i="6"/>
  <c r="BD79" i="6"/>
  <c r="BC79" i="6"/>
  <c r="BB79" i="6"/>
  <c r="X79" i="6"/>
  <c r="N79" i="6"/>
  <c r="BL53" i="6"/>
  <c r="BK53" i="6"/>
  <c r="BJ53" i="6"/>
  <c r="BI53" i="6"/>
  <c r="BH53" i="6"/>
  <c r="BG53" i="6"/>
  <c r="BF53" i="6"/>
  <c r="BE53" i="6"/>
  <c r="BD53" i="6"/>
  <c r="BC53" i="6"/>
  <c r="BB53" i="6"/>
  <c r="X53" i="6"/>
  <c r="N53" i="6"/>
  <c r="H7" i="8" s="1"/>
  <c r="BL91" i="6"/>
  <c r="BK91" i="6"/>
  <c r="BJ91" i="6"/>
  <c r="BI91" i="6"/>
  <c r="BH91" i="6"/>
  <c r="BG91" i="6"/>
  <c r="BF91" i="6"/>
  <c r="BE91" i="6"/>
  <c r="BD91" i="6"/>
  <c r="BC91" i="6"/>
  <c r="BB91" i="6"/>
  <c r="X91" i="6"/>
  <c r="N91" i="6"/>
  <c r="BL72" i="6"/>
  <c r="BK72" i="6"/>
  <c r="BJ72" i="6"/>
  <c r="BI72" i="6"/>
  <c r="BH72" i="6"/>
  <c r="BG72" i="6"/>
  <c r="BF72" i="6"/>
  <c r="BE72" i="6"/>
  <c r="BD72" i="6"/>
  <c r="BC72" i="6"/>
  <c r="BB72" i="6"/>
  <c r="X72" i="6"/>
  <c r="I83" i="8" s="1"/>
  <c r="N72" i="6"/>
  <c r="H83" i="8" s="1"/>
  <c r="BL24" i="6"/>
  <c r="BK24" i="6"/>
  <c r="BJ24" i="6"/>
  <c r="BI24" i="6"/>
  <c r="BH24" i="6"/>
  <c r="BG24" i="6"/>
  <c r="BF24" i="6"/>
  <c r="BE24" i="6"/>
  <c r="BD24" i="6"/>
  <c r="BC24" i="6"/>
  <c r="BB24" i="6"/>
  <c r="X24" i="6"/>
  <c r="I44" i="8" s="1"/>
  <c r="N24" i="6"/>
  <c r="H44" i="8" s="1"/>
  <c r="BL51" i="6"/>
  <c r="BK51" i="6"/>
  <c r="BJ51" i="6"/>
  <c r="BI51" i="6"/>
  <c r="BH51" i="6"/>
  <c r="BG51" i="6"/>
  <c r="BF51" i="6"/>
  <c r="BE51" i="6"/>
  <c r="BD51" i="6"/>
  <c r="BC51" i="6"/>
  <c r="BB51" i="6"/>
  <c r="N51" i="6"/>
  <c r="H69" i="8" s="1"/>
  <c r="BL17" i="6"/>
  <c r="BK17" i="6"/>
  <c r="BJ17" i="6"/>
  <c r="BI17" i="6"/>
  <c r="BH17" i="6"/>
  <c r="BG17" i="6"/>
  <c r="BF17" i="6"/>
  <c r="BE17" i="6"/>
  <c r="BD17" i="6"/>
  <c r="BC17" i="6"/>
  <c r="BB17" i="6"/>
  <c r="X17" i="6"/>
  <c r="I11" i="8" s="1"/>
  <c r="N17" i="6"/>
  <c r="H11" i="8" s="1"/>
  <c r="BL67" i="6"/>
  <c r="BK67" i="6"/>
  <c r="BJ67" i="6"/>
  <c r="BI67" i="6"/>
  <c r="BH67" i="6"/>
  <c r="BG67" i="6"/>
  <c r="BF67" i="6"/>
  <c r="BE67" i="6"/>
  <c r="BD67" i="6"/>
  <c r="BC67" i="6"/>
  <c r="BB67" i="6"/>
  <c r="X67" i="6"/>
  <c r="I53" i="8" s="1"/>
  <c r="N67" i="6"/>
  <c r="H53" i="8" s="1"/>
  <c r="BL36" i="6"/>
  <c r="BK36" i="6"/>
  <c r="BJ36" i="6"/>
  <c r="BI36" i="6"/>
  <c r="BH36" i="6"/>
  <c r="BG36" i="6"/>
  <c r="BF36" i="6"/>
  <c r="BE36" i="6"/>
  <c r="BD36" i="6"/>
  <c r="BC36" i="6"/>
  <c r="BB36" i="6"/>
  <c r="X36" i="6"/>
  <c r="I22" i="8" s="1"/>
  <c r="N36" i="6"/>
  <c r="H22" i="8" s="1"/>
  <c r="BL44" i="6"/>
  <c r="BK44" i="6"/>
  <c r="BJ44" i="6"/>
  <c r="BI44" i="6"/>
  <c r="BH44" i="6"/>
  <c r="BG44" i="6"/>
  <c r="BF44" i="6"/>
  <c r="BE44" i="6"/>
  <c r="BD44" i="6"/>
  <c r="BC44" i="6"/>
  <c r="BB44" i="6"/>
  <c r="X44" i="6"/>
  <c r="I17" i="8" s="1"/>
  <c r="N44" i="6"/>
  <c r="H17" i="8" s="1"/>
  <c r="BL82" i="6"/>
  <c r="BK82" i="6"/>
  <c r="BJ82" i="6"/>
  <c r="BI82" i="6"/>
  <c r="BH82" i="6"/>
  <c r="BG82" i="6"/>
  <c r="BF82" i="6"/>
  <c r="BE82" i="6"/>
  <c r="BD82" i="6"/>
  <c r="BC82" i="6"/>
  <c r="BB82" i="6"/>
  <c r="X82" i="6"/>
  <c r="BA82" i="6" s="1"/>
  <c r="N82" i="6"/>
  <c r="BL73" i="6"/>
  <c r="BK73" i="6"/>
  <c r="BJ73" i="6"/>
  <c r="BI73" i="6"/>
  <c r="BH73" i="6"/>
  <c r="BG73" i="6"/>
  <c r="BF73" i="6"/>
  <c r="BE73" i="6"/>
  <c r="BD73" i="6"/>
  <c r="BC73" i="6"/>
  <c r="BB73" i="6"/>
  <c r="X73" i="6"/>
  <c r="I87" i="8" s="1"/>
  <c r="N73" i="6"/>
  <c r="H87" i="8" s="1"/>
  <c r="BL64" i="6"/>
  <c r="BK64" i="6"/>
  <c r="BJ64" i="6"/>
  <c r="BI64" i="6"/>
  <c r="BH64" i="6"/>
  <c r="BG64" i="6"/>
  <c r="BF64" i="6"/>
  <c r="BE64" i="6"/>
  <c r="BD64" i="6"/>
  <c r="BC64" i="6"/>
  <c r="BB64" i="6"/>
  <c r="X64" i="6"/>
  <c r="I54" i="8" s="1"/>
  <c r="N64" i="6"/>
  <c r="H54" i="8" s="1"/>
  <c r="BL78" i="6"/>
  <c r="BK78" i="6"/>
  <c r="BJ78" i="6"/>
  <c r="BI78" i="6"/>
  <c r="BH78" i="6"/>
  <c r="BG78" i="6"/>
  <c r="BF78" i="6"/>
  <c r="BE78" i="6"/>
  <c r="BD78" i="6"/>
  <c r="BC78" i="6"/>
  <c r="BB78" i="6"/>
  <c r="X78" i="6"/>
  <c r="N78" i="6"/>
  <c r="BL25" i="6"/>
  <c r="BK25" i="6"/>
  <c r="BJ25" i="6"/>
  <c r="BI25" i="6"/>
  <c r="BH25" i="6"/>
  <c r="BG25" i="6"/>
  <c r="BF25" i="6"/>
  <c r="BE25" i="6"/>
  <c r="BD25" i="6"/>
  <c r="BC25" i="6"/>
  <c r="BB25" i="6"/>
  <c r="X25" i="6"/>
  <c r="I59" i="8" s="1"/>
  <c r="N25" i="6"/>
  <c r="H59" i="8" s="1"/>
  <c r="BL68" i="6"/>
  <c r="BK68" i="6"/>
  <c r="BJ68" i="6"/>
  <c r="BI68" i="6"/>
  <c r="BH68" i="6"/>
  <c r="BG68" i="6"/>
  <c r="BF68" i="6"/>
  <c r="BE68" i="6"/>
  <c r="BD68" i="6"/>
  <c r="BC68" i="6"/>
  <c r="BB68" i="6"/>
  <c r="X68" i="6"/>
  <c r="I49" i="8" s="1"/>
  <c r="N68" i="6"/>
  <c r="H49" i="8" s="1"/>
  <c r="BL70" i="6"/>
  <c r="BK70" i="6"/>
  <c r="BJ70" i="6"/>
  <c r="BI70" i="6"/>
  <c r="BH70" i="6"/>
  <c r="BG70" i="6"/>
  <c r="BF70" i="6"/>
  <c r="BE70" i="6"/>
  <c r="BD70" i="6"/>
  <c r="BC70" i="6"/>
  <c r="BB70" i="6"/>
  <c r="X70" i="6"/>
  <c r="I68" i="8" s="1"/>
  <c r="N70" i="6"/>
  <c r="H68" i="8" s="1"/>
  <c r="BL60" i="6"/>
  <c r="BK60" i="6"/>
  <c r="BJ60" i="6"/>
  <c r="BI60" i="6"/>
  <c r="BH60" i="6"/>
  <c r="BG60" i="6"/>
  <c r="BF60" i="6"/>
  <c r="BE60" i="6"/>
  <c r="BD60" i="6"/>
  <c r="BC60" i="6"/>
  <c r="BB60" i="6"/>
  <c r="X60" i="6"/>
  <c r="I14" i="8" s="1"/>
  <c r="N60" i="6"/>
  <c r="H14" i="8" s="1"/>
  <c r="BL42" i="6"/>
  <c r="BK42" i="6"/>
  <c r="BJ42" i="6"/>
  <c r="BI42" i="6"/>
  <c r="BH42" i="6"/>
  <c r="BG42" i="6"/>
  <c r="BF42" i="6"/>
  <c r="BE42" i="6"/>
  <c r="BD42" i="6"/>
  <c r="BC42" i="6"/>
  <c r="BB42" i="6"/>
  <c r="X42" i="6"/>
  <c r="I41" i="8" s="1"/>
  <c r="N42" i="6"/>
  <c r="H41" i="8" s="1"/>
  <c r="BL30" i="6"/>
  <c r="BK30" i="6"/>
  <c r="BJ30" i="6"/>
  <c r="BI30" i="6"/>
  <c r="BH30" i="6"/>
  <c r="BG30" i="6"/>
  <c r="BF30" i="6"/>
  <c r="BE30" i="6"/>
  <c r="BD30" i="6"/>
  <c r="BC30" i="6"/>
  <c r="BB30" i="6"/>
  <c r="X30" i="6"/>
  <c r="I88" i="8" s="1"/>
  <c r="N30" i="6"/>
  <c r="H88" i="8" s="1"/>
  <c r="BL23" i="6"/>
  <c r="BK23" i="6"/>
  <c r="BJ23" i="6"/>
  <c r="BI23" i="6"/>
  <c r="BH23" i="6"/>
  <c r="BG23" i="6"/>
  <c r="BF23" i="6"/>
  <c r="BE23" i="6"/>
  <c r="BD23" i="6"/>
  <c r="BC23" i="6"/>
  <c r="BB23" i="6"/>
  <c r="X23" i="6"/>
  <c r="I28" i="8" s="1"/>
  <c r="N23" i="6"/>
  <c r="H28" i="8" s="1"/>
  <c r="BL19" i="6"/>
  <c r="BK19" i="6"/>
  <c r="BJ19" i="6"/>
  <c r="BI19" i="6"/>
  <c r="BH19" i="6"/>
  <c r="BG19" i="6"/>
  <c r="BF19" i="6"/>
  <c r="BE19" i="6"/>
  <c r="BD19" i="6"/>
  <c r="BC19" i="6"/>
  <c r="BB19" i="6"/>
  <c r="X19" i="6"/>
  <c r="I76" i="8" s="1"/>
  <c r="N19" i="6"/>
  <c r="H76" i="8" s="1"/>
  <c r="BL33" i="6"/>
  <c r="BK33" i="6"/>
  <c r="BJ33" i="6"/>
  <c r="BI33" i="6"/>
  <c r="BH33" i="6"/>
  <c r="BG33" i="6"/>
  <c r="BF33" i="6"/>
  <c r="BE33" i="6"/>
  <c r="BD33" i="6"/>
  <c r="BC33" i="6"/>
  <c r="BB33" i="6"/>
  <c r="X33" i="6"/>
  <c r="I19" i="8" s="1"/>
  <c r="N33" i="6"/>
  <c r="H19" i="8" s="1"/>
  <c r="BL43" i="6"/>
  <c r="BK43" i="6"/>
  <c r="BJ43" i="6"/>
  <c r="BI43" i="6"/>
  <c r="BH43" i="6"/>
  <c r="BG43" i="6"/>
  <c r="BF43" i="6"/>
  <c r="BE43" i="6"/>
  <c r="BD43" i="6"/>
  <c r="BC43" i="6"/>
  <c r="BB43" i="6"/>
  <c r="X43" i="6"/>
  <c r="I74" i="8" s="1"/>
  <c r="N43" i="6"/>
  <c r="H74" i="8" s="1"/>
  <c r="BL37" i="6"/>
  <c r="BK37" i="6"/>
  <c r="BJ37" i="6"/>
  <c r="BI37" i="6"/>
  <c r="BH37" i="6"/>
  <c r="BG37" i="6"/>
  <c r="BF37" i="6"/>
  <c r="BE37" i="6"/>
  <c r="BD37" i="6"/>
  <c r="BC37" i="6"/>
  <c r="BB37" i="6"/>
  <c r="X37" i="6"/>
  <c r="I57" i="8" s="1"/>
  <c r="N37" i="6"/>
  <c r="H57" i="8" s="1"/>
  <c r="BL12" i="6"/>
  <c r="BK12" i="6"/>
  <c r="BJ12" i="6"/>
  <c r="BI12" i="6"/>
  <c r="BH12" i="6"/>
  <c r="BG12" i="6"/>
  <c r="BF12" i="6"/>
  <c r="BE12" i="6"/>
  <c r="BD12" i="6"/>
  <c r="BC12" i="6"/>
  <c r="BB12" i="6"/>
  <c r="X12" i="6"/>
  <c r="I32" i="8" s="1"/>
  <c r="N12" i="6"/>
  <c r="H32" i="8" s="1"/>
  <c r="BL76" i="6"/>
  <c r="BK76" i="6"/>
  <c r="BJ76" i="6"/>
  <c r="BI76" i="6"/>
  <c r="BH76" i="6"/>
  <c r="BG76" i="6"/>
  <c r="BF76" i="6"/>
  <c r="BE76" i="6"/>
  <c r="BD76" i="6"/>
  <c r="BC76" i="6"/>
  <c r="BB76" i="6"/>
  <c r="X76" i="6"/>
  <c r="I56" i="8" s="1"/>
  <c r="N76" i="6"/>
  <c r="H56" i="8" s="1"/>
  <c r="BL38" i="6"/>
  <c r="BK38" i="6"/>
  <c r="BJ38" i="6"/>
  <c r="BI38" i="6"/>
  <c r="BH38" i="6"/>
  <c r="BG38" i="6"/>
  <c r="BF38" i="6"/>
  <c r="BE38" i="6"/>
  <c r="BD38" i="6"/>
  <c r="BC38" i="6"/>
  <c r="BB38" i="6"/>
  <c r="X38" i="6"/>
  <c r="I27" i="8" s="1"/>
  <c r="N38" i="6"/>
  <c r="H27" i="8" s="1"/>
  <c r="BL54" i="6"/>
  <c r="BK54" i="6"/>
  <c r="BJ54" i="6"/>
  <c r="BI54" i="6"/>
  <c r="BH54" i="6"/>
  <c r="BG54" i="6"/>
  <c r="BF54" i="6"/>
  <c r="BE54" i="6"/>
  <c r="BD54" i="6"/>
  <c r="BC54" i="6"/>
  <c r="BB54" i="6"/>
  <c r="X54" i="6"/>
  <c r="I21" i="8" s="1"/>
  <c r="N54" i="6"/>
  <c r="H21" i="8" s="1"/>
  <c r="BL16" i="6"/>
  <c r="BK16" i="6"/>
  <c r="BJ16" i="6"/>
  <c r="BI16" i="6"/>
  <c r="BH16" i="6"/>
  <c r="BG16" i="6"/>
  <c r="BF16" i="6"/>
  <c r="BE16" i="6"/>
  <c r="BD16" i="6"/>
  <c r="BC16" i="6"/>
  <c r="BB16" i="6"/>
  <c r="X16" i="6"/>
  <c r="I13" i="8" s="1"/>
  <c r="N16" i="6"/>
  <c r="H13" i="8" s="1"/>
  <c r="BL48" i="6"/>
  <c r="BK48" i="6"/>
  <c r="BJ48" i="6"/>
  <c r="BI48" i="6"/>
  <c r="BH48" i="6"/>
  <c r="BG48" i="6"/>
  <c r="BF48" i="6"/>
  <c r="BE48" i="6"/>
  <c r="BD48" i="6"/>
  <c r="BC48" i="6"/>
  <c r="BB48" i="6"/>
  <c r="X48" i="6"/>
  <c r="I38" i="8" s="1"/>
  <c r="N48" i="6"/>
  <c r="H38" i="8" s="1"/>
  <c r="BL7" i="6"/>
  <c r="BK7" i="6"/>
  <c r="BJ7" i="6"/>
  <c r="BI7" i="6"/>
  <c r="BH7" i="6"/>
  <c r="BG7" i="6"/>
  <c r="BF7" i="6"/>
  <c r="BE7" i="6"/>
  <c r="BD7" i="6"/>
  <c r="BC7" i="6"/>
  <c r="BB7" i="6"/>
  <c r="X7" i="6"/>
  <c r="I9" i="8" s="1"/>
  <c r="N7" i="6"/>
  <c r="H9" i="8" s="1"/>
  <c r="BL39" i="6"/>
  <c r="BK39" i="6"/>
  <c r="BJ39" i="6"/>
  <c r="BI39" i="6"/>
  <c r="BH39" i="6"/>
  <c r="BG39" i="6"/>
  <c r="BF39" i="6"/>
  <c r="BE39" i="6"/>
  <c r="BD39" i="6"/>
  <c r="BC39" i="6"/>
  <c r="BB39" i="6"/>
  <c r="X39" i="6"/>
  <c r="I37" i="8" s="1"/>
  <c r="N39" i="6"/>
  <c r="H37" i="8" s="1"/>
  <c r="BL40" i="6"/>
  <c r="BK40" i="6"/>
  <c r="BJ40" i="6"/>
  <c r="BI40" i="6"/>
  <c r="BH40" i="6"/>
  <c r="BG40" i="6"/>
  <c r="BF40" i="6"/>
  <c r="BE40" i="6"/>
  <c r="BD40" i="6"/>
  <c r="BC40" i="6"/>
  <c r="BB40" i="6"/>
  <c r="X40" i="6"/>
  <c r="N40" i="6"/>
  <c r="H8" i="8" s="1"/>
  <c r="BL49" i="6"/>
  <c r="BK49" i="6"/>
  <c r="BJ49" i="6"/>
  <c r="BI49" i="6"/>
  <c r="BH49" i="6"/>
  <c r="BG49" i="6"/>
  <c r="BF49" i="6"/>
  <c r="BE49" i="6"/>
  <c r="BD49" i="6"/>
  <c r="BC49" i="6"/>
  <c r="BB49" i="6"/>
  <c r="X49" i="6"/>
  <c r="I47" i="8" s="1"/>
  <c r="N49" i="6"/>
  <c r="H47" i="8" s="1"/>
  <c r="BL61" i="6"/>
  <c r="BK61" i="6"/>
  <c r="BJ61" i="6"/>
  <c r="BI61" i="6"/>
  <c r="BH61" i="6"/>
  <c r="BG61" i="6"/>
  <c r="BF61" i="6"/>
  <c r="BE61" i="6"/>
  <c r="BD61" i="6"/>
  <c r="BC61" i="6"/>
  <c r="BB61" i="6"/>
  <c r="X61" i="6"/>
  <c r="I82" i="8" s="1"/>
  <c r="N61" i="6"/>
  <c r="H82" i="8" s="1"/>
  <c r="BL27" i="6"/>
  <c r="BK27" i="6"/>
  <c r="BJ27" i="6"/>
  <c r="BI27" i="6"/>
  <c r="BH27" i="6"/>
  <c r="BG27" i="6"/>
  <c r="BF27" i="6"/>
  <c r="BE27" i="6"/>
  <c r="BD27" i="6"/>
  <c r="BC27" i="6"/>
  <c r="BB27" i="6"/>
  <c r="X27" i="6"/>
  <c r="I36" i="8" s="1"/>
  <c r="N27" i="6"/>
  <c r="H36" i="8" s="1"/>
  <c r="BL20" i="6"/>
  <c r="BK20" i="6"/>
  <c r="BJ20" i="6"/>
  <c r="BI20" i="6"/>
  <c r="BH20" i="6"/>
  <c r="BG20" i="6"/>
  <c r="BF20" i="6"/>
  <c r="BE20" i="6"/>
  <c r="BD20" i="6"/>
  <c r="BC20" i="6"/>
  <c r="BB20" i="6"/>
  <c r="X20" i="6"/>
  <c r="I6" i="8" s="1"/>
  <c r="N20" i="6"/>
  <c r="H6" i="8" s="1"/>
  <c r="BL9" i="6"/>
  <c r="BK9" i="6"/>
  <c r="BJ9" i="6"/>
  <c r="BI9" i="6"/>
  <c r="BH9" i="6"/>
  <c r="BG9" i="6"/>
  <c r="BF9" i="6"/>
  <c r="BE9" i="6"/>
  <c r="BD9" i="6"/>
  <c r="BC9" i="6"/>
  <c r="BB9" i="6"/>
  <c r="X9" i="6"/>
  <c r="I34" i="8" s="1"/>
  <c r="N9" i="6"/>
  <c r="H34" i="8" s="1"/>
  <c r="BL14" i="6"/>
  <c r="BK14" i="6"/>
  <c r="BJ14" i="6"/>
  <c r="BI14" i="6"/>
  <c r="BH14" i="6"/>
  <c r="BG14" i="6"/>
  <c r="BF14" i="6"/>
  <c r="BE14" i="6"/>
  <c r="BD14" i="6"/>
  <c r="BC14" i="6"/>
  <c r="BB14" i="6"/>
  <c r="X14" i="6"/>
  <c r="I18" i="8" s="1"/>
  <c r="N14" i="6"/>
  <c r="H18" i="8" s="1"/>
  <c r="BL15" i="6"/>
  <c r="BK15" i="6"/>
  <c r="BJ15" i="6"/>
  <c r="BI15" i="6"/>
  <c r="BH15" i="6"/>
  <c r="BG15" i="6"/>
  <c r="BF15" i="6"/>
  <c r="BE15" i="6"/>
  <c r="BD15" i="6"/>
  <c r="BC15" i="6"/>
  <c r="BB15" i="6"/>
  <c r="X15" i="6"/>
  <c r="I78" i="8" s="1"/>
  <c r="N15" i="6"/>
  <c r="H78" i="8" s="1"/>
  <c r="BL31" i="6"/>
  <c r="BK31" i="6"/>
  <c r="BJ31" i="6"/>
  <c r="BI31" i="6"/>
  <c r="BH31" i="6"/>
  <c r="BG31" i="6"/>
  <c r="BF31" i="6"/>
  <c r="BE31" i="6"/>
  <c r="BD31" i="6"/>
  <c r="BC31" i="6"/>
  <c r="BB31" i="6"/>
  <c r="X31" i="6"/>
  <c r="I39" i="8" s="1"/>
  <c r="N31" i="6"/>
  <c r="H39" i="8" s="1"/>
  <c r="BL74" i="6"/>
  <c r="BK74" i="6"/>
  <c r="BJ74" i="6"/>
  <c r="BI74" i="6"/>
  <c r="BH74" i="6"/>
  <c r="BG74" i="6"/>
  <c r="BF74" i="6"/>
  <c r="BE74" i="6"/>
  <c r="BD74" i="6"/>
  <c r="BC74" i="6"/>
  <c r="BB74" i="6"/>
  <c r="X74" i="6"/>
  <c r="N74" i="6"/>
  <c r="BL10" i="6"/>
  <c r="BK10" i="6"/>
  <c r="BJ10" i="6"/>
  <c r="BI10" i="6"/>
  <c r="BH10" i="6"/>
  <c r="BG10" i="6"/>
  <c r="BF10" i="6"/>
  <c r="BE10" i="6"/>
  <c r="BD10" i="6"/>
  <c r="BC10" i="6"/>
  <c r="BB10" i="6"/>
  <c r="X10" i="6"/>
  <c r="I48" i="8" s="1"/>
  <c r="N10" i="6"/>
  <c r="H48" i="8" s="1"/>
  <c r="BL21" i="6"/>
  <c r="BK21" i="6"/>
  <c r="BJ21" i="6"/>
  <c r="BI21" i="6"/>
  <c r="BH21" i="6"/>
  <c r="BG21" i="6"/>
  <c r="BF21" i="6"/>
  <c r="BE21" i="6"/>
  <c r="BD21" i="6"/>
  <c r="BC21" i="6"/>
  <c r="BB21" i="6"/>
  <c r="X21" i="6"/>
  <c r="N21" i="6"/>
  <c r="BL28" i="6"/>
  <c r="BK28" i="6"/>
  <c r="BJ28" i="6"/>
  <c r="BI28" i="6"/>
  <c r="BH28" i="6"/>
  <c r="BG28" i="6"/>
  <c r="BF28" i="6"/>
  <c r="BE28" i="6"/>
  <c r="BD28" i="6"/>
  <c r="BC28" i="6"/>
  <c r="BB28" i="6"/>
  <c r="X28" i="6"/>
  <c r="I61" i="8" s="1"/>
  <c r="N28" i="6"/>
  <c r="H61" i="8" s="1"/>
  <c r="BL55" i="6"/>
  <c r="BK55" i="6"/>
  <c r="BJ55" i="6"/>
  <c r="BI55" i="6"/>
  <c r="BH55" i="6"/>
  <c r="BG55" i="6"/>
  <c r="BF55" i="6"/>
  <c r="BE55" i="6"/>
  <c r="BD55" i="6"/>
  <c r="BC55" i="6"/>
  <c r="BB55" i="6"/>
  <c r="X55" i="6"/>
  <c r="I72" i="8" s="1"/>
  <c r="N55" i="6"/>
  <c r="H72" i="8" s="1"/>
  <c r="BL46" i="6"/>
  <c r="BK46" i="6"/>
  <c r="BJ46" i="6"/>
  <c r="BI46" i="6"/>
  <c r="BH46" i="6"/>
  <c r="BG46" i="6"/>
  <c r="BF46" i="6"/>
  <c r="BE46" i="6"/>
  <c r="BD46" i="6"/>
  <c r="BC46" i="6"/>
  <c r="BB46" i="6"/>
  <c r="X46" i="6"/>
  <c r="I16" i="8" s="1"/>
  <c r="N46" i="6"/>
  <c r="H16" i="8" s="1"/>
  <c r="BL8" i="6"/>
  <c r="BK8" i="6"/>
  <c r="BJ8" i="6"/>
  <c r="BI8" i="6"/>
  <c r="BH8" i="6"/>
  <c r="BG8" i="6"/>
  <c r="BF8" i="6"/>
  <c r="BE8" i="6"/>
  <c r="BD8" i="6"/>
  <c r="BC8" i="6"/>
  <c r="BB8" i="6"/>
  <c r="X8" i="6"/>
  <c r="I52" i="8" s="1"/>
  <c r="N8" i="6"/>
  <c r="H52" i="8" s="1"/>
  <c r="BL26" i="6"/>
  <c r="BK26" i="6"/>
  <c r="BJ26" i="6"/>
  <c r="BI26" i="6"/>
  <c r="BH26" i="6"/>
  <c r="BG26" i="6"/>
  <c r="BF26" i="6"/>
  <c r="BE26" i="6"/>
  <c r="BD26" i="6"/>
  <c r="BC26" i="6"/>
  <c r="BB26" i="6"/>
  <c r="X26" i="6"/>
  <c r="I29" i="8" s="1"/>
  <c r="N26" i="6"/>
  <c r="H29" i="8" s="1"/>
  <c r="BL34" i="6"/>
  <c r="BK34" i="6"/>
  <c r="BJ34" i="6"/>
  <c r="BI34" i="6"/>
  <c r="BH34" i="6"/>
  <c r="BG34" i="6"/>
  <c r="BF34" i="6"/>
  <c r="BE34" i="6"/>
  <c r="BD34" i="6"/>
  <c r="BC34" i="6"/>
  <c r="BB34" i="6"/>
  <c r="X34" i="6"/>
  <c r="I24" i="8" s="1"/>
  <c r="N34" i="6"/>
  <c r="H24" i="8" s="1"/>
  <c r="BL45" i="6"/>
  <c r="BK45" i="6"/>
  <c r="BJ45" i="6"/>
  <c r="BI45" i="6"/>
  <c r="BH45" i="6"/>
  <c r="BG45" i="6"/>
  <c r="BF45" i="6"/>
  <c r="BE45" i="6"/>
  <c r="BD45" i="6"/>
  <c r="BC45" i="6"/>
  <c r="BB45" i="6"/>
  <c r="X45" i="6"/>
  <c r="I66" i="8" s="1"/>
  <c r="N45" i="6"/>
  <c r="H66" i="8" s="1"/>
  <c r="BL18" i="6"/>
  <c r="BK18" i="6"/>
  <c r="BJ18" i="6"/>
  <c r="BI18" i="6"/>
  <c r="BH18" i="6"/>
  <c r="BG18" i="6"/>
  <c r="BF18" i="6"/>
  <c r="BE18" i="6"/>
  <c r="BD18" i="6"/>
  <c r="BC18" i="6"/>
  <c r="BB18" i="6"/>
  <c r="X18" i="6"/>
  <c r="I46" i="8" s="1"/>
  <c r="N18" i="6"/>
  <c r="H46" i="8" s="1"/>
  <c r="BL35" i="6"/>
  <c r="BK35" i="6"/>
  <c r="BJ35" i="6"/>
  <c r="BI35" i="6"/>
  <c r="BH35" i="6"/>
  <c r="BG35" i="6"/>
  <c r="BF35" i="6"/>
  <c r="BE35" i="6"/>
  <c r="BD35" i="6"/>
  <c r="BC35" i="6"/>
  <c r="BB35" i="6"/>
  <c r="X35" i="6"/>
  <c r="I43" i="8" s="1"/>
  <c r="N35" i="6"/>
  <c r="H43" i="8" s="1"/>
  <c r="AY5" i="6"/>
  <c r="X5" i="6"/>
  <c r="N5" i="6"/>
  <c r="BA50" i="6" l="1"/>
  <c r="I51" i="8"/>
  <c r="BA40" i="6"/>
  <c r="I8" i="8"/>
  <c r="H54" i="5"/>
  <c r="BA53" i="6"/>
  <c r="I7" i="8"/>
  <c r="H32" i="5"/>
  <c r="BA74" i="6"/>
  <c r="I73" i="8"/>
  <c r="H112" i="5"/>
  <c r="H73" i="8"/>
  <c r="H103" i="5"/>
  <c r="H58" i="5"/>
  <c r="H53" i="5"/>
  <c r="BA46" i="6"/>
  <c r="H118" i="5"/>
  <c r="BA7" i="6"/>
  <c r="H66" i="5"/>
  <c r="BA38" i="6"/>
  <c r="H57" i="5"/>
  <c r="BA67" i="6"/>
  <c r="H92" i="5"/>
  <c r="BA72" i="6"/>
  <c r="H83" i="5"/>
  <c r="BA75" i="6"/>
  <c r="H102" i="5"/>
  <c r="BA83" i="6"/>
  <c r="H44" i="5"/>
  <c r="H108" i="5"/>
  <c r="BA81" i="6"/>
  <c r="BA87" i="6"/>
  <c r="H84" i="5"/>
  <c r="BA34" i="6"/>
  <c r="H26" i="5"/>
  <c r="BA55" i="6"/>
  <c r="H86" i="5"/>
  <c r="H89" i="5"/>
  <c r="BA9" i="6"/>
  <c r="BA49" i="6"/>
  <c r="H34" i="5"/>
  <c r="H42" i="5"/>
  <c r="H74" i="5"/>
  <c r="H8" i="5"/>
  <c r="BA13" i="6"/>
  <c r="H24" i="5"/>
  <c r="BA52" i="6"/>
  <c r="H119" i="5"/>
  <c r="BA29" i="6"/>
  <c r="H37" i="5"/>
  <c r="BA35" i="6"/>
  <c r="H97" i="5"/>
  <c r="BA26" i="6"/>
  <c r="BA28" i="6"/>
  <c r="H61" i="5"/>
  <c r="BA31" i="6"/>
  <c r="H93" i="5"/>
  <c r="BA20" i="6"/>
  <c r="H12" i="5"/>
  <c r="H63" i="5"/>
  <c r="BA16" i="6"/>
  <c r="BA12" i="6"/>
  <c r="BA19" i="6"/>
  <c r="H116" i="5"/>
  <c r="BA60" i="6"/>
  <c r="H114" i="5"/>
  <c r="BA78" i="6"/>
  <c r="H71" i="5"/>
  <c r="BA44" i="6"/>
  <c r="H101" i="5"/>
  <c r="BA51" i="6"/>
  <c r="H27" i="5"/>
  <c r="H123" i="5"/>
  <c r="BA41" i="6"/>
  <c r="BA47" i="6"/>
  <c r="H47" i="5"/>
  <c r="BA65" i="6"/>
  <c r="H121" i="5"/>
  <c r="BA11" i="6"/>
  <c r="H36" i="5"/>
  <c r="BA22" i="6"/>
  <c r="BA62" i="6"/>
  <c r="H82" i="5"/>
  <c r="BA92" i="6"/>
  <c r="H11" i="5"/>
  <c r="BA77" i="6"/>
  <c r="H64" i="5"/>
  <c r="BA45" i="6"/>
  <c r="H104" i="5"/>
  <c r="BA10" i="6"/>
  <c r="BA14" i="6"/>
  <c r="H46" i="5"/>
  <c r="BA61" i="6"/>
  <c r="BA43" i="6"/>
  <c r="H49" i="5"/>
  <c r="BA30" i="6"/>
  <c r="H62" i="5"/>
  <c r="BA68" i="6"/>
  <c r="H9" i="5"/>
  <c r="BA73" i="6"/>
  <c r="BA69" i="6"/>
  <c r="H122" i="5"/>
  <c r="BA63" i="6"/>
  <c r="H59" i="5"/>
  <c r="BA86" i="6"/>
  <c r="H7" i="5"/>
  <c r="BA88" i="6"/>
  <c r="H77" i="5"/>
  <c r="BA71" i="6"/>
  <c r="BA48" i="6"/>
  <c r="H99" i="5"/>
  <c r="BA76" i="6"/>
  <c r="BA33" i="6"/>
  <c r="BA42" i="6"/>
  <c r="H39" i="5"/>
  <c r="H81" i="5"/>
  <c r="BA18" i="6"/>
  <c r="H88" i="5"/>
  <c r="BA8" i="6"/>
  <c r="H48" i="5"/>
  <c r="BA21" i="6"/>
  <c r="H23" i="5"/>
  <c r="BA15" i="6"/>
  <c r="H87" i="5"/>
  <c r="BA27" i="6"/>
  <c r="H6" i="5"/>
  <c r="BA39" i="6"/>
  <c r="H124" i="5"/>
  <c r="BA54" i="6"/>
  <c r="Y38" i="6"/>
  <c r="BA37" i="6"/>
  <c r="H111" i="5"/>
  <c r="BA23" i="6"/>
  <c r="H21" i="5"/>
  <c r="BA70" i="6"/>
  <c r="H14" i="5"/>
  <c r="I71" i="5"/>
  <c r="H117" i="5"/>
  <c r="I101" i="5"/>
  <c r="H19" i="5"/>
  <c r="I27" i="5"/>
  <c r="H22" i="5"/>
  <c r="BA79" i="6"/>
  <c r="H98" i="5"/>
  <c r="BA66" i="6"/>
  <c r="H107" i="5"/>
  <c r="I47" i="5"/>
  <c r="H51" i="5"/>
  <c r="I121" i="5"/>
  <c r="H106" i="5"/>
  <c r="I36" i="5"/>
  <c r="H79" i="5"/>
  <c r="BA80" i="6"/>
  <c r="H28" i="5"/>
  <c r="BA32" i="6"/>
  <c r="H17" i="5"/>
  <c r="I11" i="5"/>
  <c r="H67" i="5"/>
  <c r="H29" i="5"/>
  <c r="I64" i="5"/>
  <c r="H96" i="5"/>
  <c r="H69" i="5"/>
  <c r="H76" i="5"/>
  <c r="Y49" i="6"/>
  <c r="Y20" i="6"/>
  <c r="G6" i="8" s="1"/>
  <c r="Y57" i="6"/>
  <c r="G26" i="8" s="1"/>
  <c r="Y99" i="6"/>
  <c r="D99" i="6" s="1"/>
  <c r="Y8" i="6"/>
  <c r="Y34" i="6"/>
  <c r="G24" i="8" s="1"/>
  <c r="Y46" i="6"/>
  <c r="G16" i="8" s="1"/>
  <c r="Y27" i="6"/>
  <c r="G36" i="8" s="1"/>
  <c r="Y40" i="6"/>
  <c r="G8" i="8" s="1"/>
  <c r="I22" i="5"/>
  <c r="Y17" i="6"/>
  <c r="G11" i="8" s="1"/>
  <c r="Y91" i="6"/>
  <c r="D91" i="6" s="1"/>
  <c r="Y58" i="6"/>
  <c r="Y56" i="6"/>
  <c r="I17" i="5"/>
  <c r="I13" i="5"/>
  <c r="I12" i="5"/>
  <c r="I8" i="5"/>
  <c r="Y25" i="6"/>
  <c r="G59" i="8" s="1"/>
  <c r="Y37" i="6"/>
  <c r="Y66" i="6"/>
  <c r="G77" i="8" s="1"/>
  <c r="Y80" i="6"/>
  <c r="AZ80" i="6" s="1"/>
  <c r="Y93" i="6"/>
  <c r="AY93" i="6" s="1"/>
  <c r="Y98" i="6"/>
  <c r="AY98" i="6" s="1"/>
  <c r="Y51" i="6"/>
  <c r="Y53" i="6"/>
  <c r="Y47" i="6"/>
  <c r="Y65" i="6"/>
  <c r="G58" i="8" s="1"/>
  <c r="Y11" i="6"/>
  <c r="AZ11" i="6" s="1"/>
  <c r="Y92" i="6"/>
  <c r="AZ92" i="6" s="1"/>
  <c r="Y77" i="6"/>
  <c r="I9" i="5"/>
  <c r="I7" i="5"/>
  <c r="H13" i="5"/>
  <c r="I14" i="5"/>
  <c r="H18" i="5"/>
  <c r="I19" i="5"/>
  <c r="I24" i="5"/>
  <c r="I29" i="5"/>
  <c r="H33" i="5"/>
  <c r="I34" i="5"/>
  <c r="H38" i="5"/>
  <c r="I39" i="5"/>
  <c r="H43" i="5"/>
  <c r="I44" i="5"/>
  <c r="I49" i="5"/>
  <c r="I54" i="5"/>
  <c r="I59" i="5"/>
  <c r="H68" i="5"/>
  <c r="I69" i="5"/>
  <c r="H73" i="5"/>
  <c r="I74" i="5"/>
  <c r="H78" i="5"/>
  <c r="I79" i="5"/>
  <c r="I84" i="5"/>
  <c r="I89" i="5"/>
  <c r="I94" i="5"/>
  <c r="I99" i="5"/>
  <c r="I104" i="5"/>
  <c r="I109" i="5"/>
  <c r="H113" i="5"/>
  <c r="I114" i="5"/>
  <c r="I119" i="5"/>
  <c r="I124" i="5"/>
  <c r="Y54" i="6"/>
  <c r="I16" i="5"/>
  <c r="I21" i="5"/>
  <c r="I26" i="5"/>
  <c r="I31" i="5"/>
  <c r="I41" i="5"/>
  <c r="I46" i="5"/>
  <c r="I51" i="5"/>
  <c r="I56" i="5"/>
  <c r="I61" i="5"/>
  <c r="I66" i="5"/>
  <c r="I76" i="5"/>
  <c r="I81" i="5"/>
  <c r="I86" i="5"/>
  <c r="I91" i="5"/>
  <c r="H94" i="5"/>
  <c r="I96" i="5"/>
  <c r="I106" i="5"/>
  <c r="H109" i="5"/>
  <c r="I111" i="5"/>
  <c r="I116" i="5"/>
  <c r="H16" i="5"/>
  <c r="H31" i="5"/>
  <c r="I32" i="5"/>
  <c r="I37" i="5"/>
  <c r="H41" i="5"/>
  <c r="I42" i="5"/>
  <c r="I52" i="5"/>
  <c r="I57" i="5"/>
  <c r="I62" i="5"/>
  <c r="I67" i="5"/>
  <c r="I72" i="5"/>
  <c r="I77" i="5"/>
  <c r="I82" i="5"/>
  <c r="I87" i="5"/>
  <c r="H91" i="5"/>
  <c r="I92" i="5"/>
  <c r="I97" i="5"/>
  <c r="I102" i="5"/>
  <c r="I107" i="5"/>
  <c r="I112" i="5"/>
  <c r="I117" i="5"/>
  <c r="I122" i="5"/>
  <c r="Y9" i="6"/>
  <c r="G34" i="8" s="1"/>
  <c r="Y23" i="6"/>
  <c r="G28" i="8" s="1"/>
  <c r="Y70" i="6"/>
  <c r="G68" i="8" s="1"/>
  <c r="Y79" i="6"/>
  <c r="AZ79" i="6" s="1"/>
  <c r="I18" i="5"/>
  <c r="I23" i="5"/>
  <c r="I28" i="5"/>
  <c r="I33" i="5"/>
  <c r="I38" i="5"/>
  <c r="I43" i="5"/>
  <c r="I48" i="5"/>
  <c r="H52" i="5"/>
  <c r="I53" i="5"/>
  <c r="I58" i="5"/>
  <c r="I63" i="5"/>
  <c r="I68" i="5"/>
  <c r="H72" i="5"/>
  <c r="I73" i="5"/>
  <c r="I78" i="5"/>
  <c r="I83" i="5"/>
  <c r="I88" i="5"/>
  <c r="I93" i="5"/>
  <c r="I98" i="5"/>
  <c r="I103" i="5"/>
  <c r="I108" i="5"/>
  <c r="I113" i="5"/>
  <c r="I118" i="5"/>
  <c r="I123" i="5"/>
  <c r="I6" i="5"/>
  <c r="Y26" i="6"/>
  <c r="G29" i="8" s="1"/>
  <c r="Y12" i="6"/>
  <c r="G32" i="8" s="1"/>
  <c r="Y10" i="6"/>
  <c r="G48" i="8" s="1"/>
  <c r="Y14" i="6"/>
  <c r="G18" i="8" s="1"/>
  <c r="Y48" i="6"/>
  <c r="G38" i="8" s="1"/>
  <c r="Y82" i="6"/>
  <c r="D82" i="6" s="1"/>
  <c r="Y97" i="6"/>
  <c r="Y13" i="6"/>
  <c r="G81" i="8" s="1"/>
  <c r="Y52" i="6"/>
  <c r="G33" i="8" s="1"/>
  <c r="Y29" i="6"/>
  <c r="G62" i="8" s="1"/>
  <c r="Y95" i="6"/>
  <c r="Y101" i="6"/>
  <c r="Y102" i="6"/>
  <c r="D102" i="6" s="1"/>
  <c r="Y55" i="6"/>
  <c r="G72" i="8" s="1"/>
  <c r="Y15" i="6"/>
  <c r="G78" i="8" s="1"/>
  <c r="Y7" i="6"/>
  <c r="G9" i="8" s="1"/>
  <c r="Y36" i="6"/>
  <c r="G22" i="8" s="1"/>
  <c r="Y24" i="6"/>
  <c r="G44" i="8" s="1"/>
  <c r="Y89" i="6"/>
  <c r="Y59" i="6"/>
  <c r="G79" i="8" s="1"/>
  <c r="Y85" i="6"/>
  <c r="Y90" i="6"/>
  <c r="Y18" i="6"/>
  <c r="G46" i="8" s="1"/>
  <c r="Y61" i="6"/>
  <c r="G82" i="8" s="1"/>
  <c r="Y35" i="6"/>
  <c r="G43" i="8" s="1"/>
  <c r="Y21" i="6"/>
  <c r="Y31" i="6"/>
  <c r="G39" i="8" s="1"/>
  <c r="Y16" i="6"/>
  <c r="G13" i="8" s="1"/>
  <c r="Y76" i="6"/>
  <c r="G56" i="8" s="1"/>
  <c r="Y64" i="6"/>
  <c r="G54" i="8" s="1"/>
  <c r="Y72" i="6"/>
  <c r="G83" i="8" s="1"/>
  <c r="Y69" i="6"/>
  <c r="G63" i="8" s="1"/>
  <c r="Y84" i="6"/>
  <c r="AZ84" i="6" s="1"/>
  <c r="Y81" i="6"/>
  <c r="Y86" i="6"/>
  <c r="Y88" i="6"/>
  <c r="Y39" i="6"/>
  <c r="G37" i="8" s="1"/>
  <c r="Y33" i="6"/>
  <c r="G19" i="8" s="1"/>
  <c r="Y42" i="6"/>
  <c r="G41" i="8" s="1"/>
  <c r="Y28" i="6"/>
  <c r="G61" i="8" s="1"/>
  <c r="Y74" i="6"/>
  <c r="G73" i="8" s="1"/>
  <c r="Y32" i="6"/>
  <c r="G67" i="8" s="1"/>
  <c r="AY57" i="6"/>
  <c r="BA25" i="6"/>
  <c r="BA64" i="6"/>
  <c r="BA36" i="6"/>
  <c r="BA17" i="6"/>
  <c r="BA24" i="6"/>
  <c r="BA91" i="6"/>
  <c r="BA58" i="6"/>
  <c r="BA56" i="6"/>
  <c r="BA89" i="6"/>
  <c r="BA59" i="6"/>
  <c r="BA57" i="6"/>
  <c r="BA84" i="6"/>
  <c r="BA85" i="6"/>
  <c r="BA99" i="6"/>
  <c r="BA90" i="6"/>
  <c r="Y45" i="6"/>
  <c r="G66" i="8" s="1"/>
  <c r="Y43" i="6"/>
  <c r="G74" i="8" s="1"/>
  <c r="Y19" i="6"/>
  <c r="G76" i="8" s="1"/>
  <c r="Y30" i="6"/>
  <c r="G88" i="8" s="1"/>
  <c r="Y60" i="6"/>
  <c r="G14" i="8" s="1"/>
  <c r="Y68" i="6"/>
  <c r="G49" i="8" s="1"/>
  <c r="Y78" i="6"/>
  <c r="Y73" i="6"/>
  <c r="G87" i="8" s="1"/>
  <c r="Y44" i="6"/>
  <c r="G17" i="8" s="1"/>
  <c r="Y67" i="6"/>
  <c r="G53" i="8" s="1"/>
  <c r="Y75" i="6"/>
  <c r="G86" i="8" s="1"/>
  <c r="Y41" i="6"/>
  <c r="G12" i="8" s="1"/>
  <c r="Y83" i="6"/>
  <c r="Y50" i="6"/>
  <c r="G51" i="8" s="1"/>
  <c r="Y22" i="6"/>
  <c r="G64" i="8" s="1"/>
  <c r="Y63" i="6"/>
  <c r="Y62" i="6"/>
  <c r="Y96" i="6"/>
  <c r="Y71" i="6"/>
  <c r="G89" i="8" s="1"/>
  <c r="Y87" i="6"/>
  <c r="Y94" i="6"/>
  <c r="Y100" i="6"/>
  <c r="AY8" i="6" l="1"/>
  <c r="G52" i="8"/>
  <c r="G55" i="8" s="1"/>
  <c r="AY37" i="6"/>
  <c r="G57" i="8"/>
  <c r="G60" i="8" s="1"/>
  <c r="D49" i="6"/>
  <c r="G47" i="8"/>
  <c r="G50" i="8" s="1"/>
  <c r="G65" i="8"/>
  <c r="AZ54" i="6"/>
  <c r="G21" i="8"/>
  <c r="G20" i="8"/>
  <c r="G15" i="8"/>
  <c r="D58" i="6"/>
  <c r="G23" i="8"/>
  <c r="D53" i="6"/>
  <c r="G7" i="8"/>
  <c r="G10" i="8" s="1"/>
  <c r="D47" i="6"/>
  <c r="G71" i="8"/>
  <c r="G75" i="8" s="1"/>
  <c r="G90" i="8"/>
  <c r="G80" i="8"/>
  <c r="AZ38" i="6"/>
  <c r="G27" i="8"/>
  <c r="G30" i="8" s="1"/>
  <c r="AY77" i="6"/>
  <c r="G84" i="8"/>
  <c r="G85" i="8" s="1"/>
  <c r="G40" i="8"/>
  <c r="AZ51" i="6"/>
  <c r="G69" i="8"/>
  <c r="G70" i="8" s="1"/>
  <c r="AY56" i="6"/>
  <c r="G31" i="8"/>
  <c r="G35" i="8" s="1"/>
  <c r="D63" i="6"/>
  <c r="G42" i="8"/>
  <c r="G45" i="8" s="1"/>
  <c r="AZ77" i="6"/>
  <c r="AY91" i="6"/>
  <c r="AZ91" i="6"/>
  <c r="D38" i="6"/>
  <c r="AZ49" i="6"/>
  <c r="D11" i="6"/>
  <c r="AY38" i="6"/>
  <c r="AY49" i="6"/>
  <c r="AY11" i="6"/>
  <c r="D79" i="6"/>
  <c r="AY79" i="6"/>
  <c r="D56" i="6"/>
  <c r="D77" i="6"/>
  <c r="AZ47" i="6"/>
  <c r="D17" i="6"/>
  <c r="D46" i="6"/>
  <c r="D57" i="6"/>
  <c r="AY33" i="6"/>
  <c r="AZ20" i="6"/>
  <c r="AZ70" i="6"/>
  <c r="D23" i="6"/>
  <c r="AY92" i="6"/>
  <c r="AY80" i="6"/>
  <c r="AY23" i="6"/>
  <c r="AY53" i="6"/>
  <c r="AZ16" i="6"/>
  <c r="AY51" i="6"/>
  <c r="D66" i="6"/>
  <c r="G32" i="5"/>
  <c r="D8" i="6"/>
  <c r="G13" i="5"/>
  <c r="AZ64" i="6"/>
  <c r="AY90" i="6"/>
  <c r="AY24" i="6"/>
  <c r="AY55" i="6"/>
  <c r="D12" i="6"/>
  <c r="AY70" i="6"/>
  <c r="D76" i="6"/>
  <c r="AY85" i="6"/>
  <c r="D36" i="6"/>
  <c r="AY52" i="6"/>
  <c r="AZ48" i="6"/>
  <c r="AZ56" i="6"/>
  <c r="AZ53" i="6"/>
  <c r="G104" i="5"/>
  <c r="D65" i="6"/>
  <c r="AZ37" i="6"/>
  <c r="G12" i="5"/>
  <c r="G33" i="5"/>
  <c r="AY39" i="6"/>
  <c r="AZ98" i="6"/>
  <c r="D98" i="6"/>
  <c r="AZ57" i="6"/>
  <c r="G78" i="5"/>
  <c r="G108" i="5"/>
  <c r="G37" i="5"/>
  <c r="D95" i="6"/>
  <c r="D18" i="6"/>
  <c r="G76" i="5"/>
  <c r="D69" i="6"/>
  <c r="AY101" i="6"/>
  <c r="G38" i="5"/>
  <c r="AZ8" i="6"/>
  <c r="G72" i="5"/>
  <c r="G88" i="5"/>
  <c r="AY46" i="6"/>
  <c r="AZ46" i="6"/>
  <c r="G48" i="5"/>
  <c r="AZ21" i="6"/>
  <c r="G73" i="5"/>
  <c r="D20" i="6"/>
  <c r="AY20" i="6"/>
  <c r="AZ42" i="6"/>
  <c r="G49" i="5"/>
  <c r="AY47" i="6"/>
  <c r="G109" i="5"/>
  <c r="G52" i="5"/>
  <c r="D92" i="6"/>
  <c r="AY99" i="6"/>
  <c r="AZ99" i="6"/>
  <c r="G77" i="5"/>
  <c r="G51" i="5"/>
  <c r="D81" i="6"/>
  <c r="G39" i="5"/>
  <c r="G107" i="5"/>
  <c r="G64" i="5"/>
  <c r="G74" i="5"/>
  <c r="AZ14" i="6"/>
  <c r="G16" i="5"/>
  <c r="AZ93" i="6"/>
  <c r="D93" i="6"/>
  <c r="AZ13" i="6"/>
  <c r="G58" i="5"/>
  <c r="G69" i="5"/>
  <c r="AY40" i="6"/>
  <c r="D40" i="6"/>
  <c r="AZ40" i="6"/>
  <c r="G112" i="5"/>
  <c r="AY74" i="6"/>
  <c r="AY34" i="6"/>
  <c r="AZ34" i="6"/>
  <c r="D34" i="6"/>
  <c r="G111" i="5"/>
  <c r="D54" i="6"/>
  <c r="G103" i="5"/>
  <c r="D59" i="6"/>
  <c r="AZ52" i="6"/>
  <c r="G59" i="5"/>
  <c r="D88" i="6"/>
  <c r="G101" i="5"/>
  <c r="D37" i="6"/>
  <c r="G113" i="5"/>
  <c r="G98" i="5"/>
  <c r="D80" i="6"/>
  <c r="G68" i="5"/>
  <c r="G18" i="5"/>
  <c r="G123" i="5"/>
  <c r="AY12" i="6"/>
  <c r="G114" i="5"/>
  <c r="G102" i="5"/>
  <c r="AZ58" i="6"/>
  <c r="AY58" i="6"/>
  <c r="G96" i="5"/>
  <c r="AY48" i="6"/>
  <c r="G66" i="5"/>
  <c r="D7" i="6"/>
  <c r="G19" i="5"/>
  <c r="AZ76" i="6"/>
  <c r="AZ27" i="6"/>
  <c r="D27" i="6"/>
  <c r="AY27" i="6"/>
  <c r="D61" i="6"/>
  <c r="AZ55" i="6"/>
  <c r="G118" i="5"/>
  <c r="AY32" i="6"/>
  <c r="G41" i="5"/>
  <c r="G91" i="5"/>
  <c r="AY65" i="6"/>
  <c r="AZ65" i="6"/>
  <c r="G29" i="5"/>
  <c r="G81" i="5"/>
  <c r="G44" i="5"/>
  <c r="D51" i="6"/>
  <c r="G94" i="5"/>
  <c r="G28" i="5"/>
  <c r="G21" i="5"/>
  <c r="AZ23" i="6"/>
  <c r="G116" i="5"/>
  <c r="G8" i="5"/>
  <c r="AY66" i="6"/>
  <c r="AZ66" i="6"/>
  <c r="G43" i="5"/>
  <c r="G83" i="5"/>
  <c r="G92" i="5"/>
  <c r="AZ17" i="6"/>
  <c r="AY17" i="6"/>
  <c r="AZ24" i="6"/>
  <c r="G27" i="5"/>
  <c r="G117" i="5"/>
  <c r="G14" i="5"/>
  <c r="G9" i="5"/>
  <c r="G42" i="5"/>
  <c r="G26" i="5"/>
  <c r="AY26" i="6"/>
  <c r="D35" i="6"/>
  <c r="AZ85" i="6"/>
  <c r="G11" i="5"/>
  <c r="G24" i="5"/>
  <c r="G7" i="5"/>
  <c r="G119" i="5"/>
  <c r="AZ59" i="6"/>
  <c r="D101" i="6"/>
  <c r="AZ74" i="6"/>
  <c r="AZ82" i="6"/>
  <c r="AZ90" i="6"/>
  <c r="D70" i="6"/>
  <c r="AY82" i="6"/>
  <c r="D24" i="6"/>
  <c r="AZ33" i="6"/>
  <c r="D55" i="6"/>
  <c r="D29" i="6"/>
  <c r="AZ29" i="6"/>
  <c r="AY29" i="6"/>
  <c r="D25" i="6"/>
  <c r="AZ25" i="6"/>
  <c r="AY25" i="6"/>
  <c r="D86" i="6"/>
  <c r="G17" i="5"/>
  <c r="AZ32" i="6"/>
  <c r="G82" i="5"/>
  <c r="AY42" i="6"/>
  <c r="G62" i="5"/>
  <c r="D72" i="6"/>
  <c r="G22" i="5"/>
  <c r="AY31" i="6"/>
  <c r="G89" i="5"/>
  <c r="AY18" i="6"/>
  <c r="G97" i="5"/>
  <c r="AZ89" i="6"/>
  <c r="G47" i="5"/>
  <c r="AY15" i="6"/>
  <c r="G93" i="5"/>
  <c r="AZ95" i="6"/>
  <c r="G54" i="5"/>
  <c r="D97" i="6"/>
  <c r="G56" i="5"/>
  <c r="AZ10" i="6"/>
  <c r="G23" i="5"/>
  <c r="AY9" i="6"/>
  <c r="G46" i="5"/>
  <c r="AY88" i="6"/>
  <c r="G67" i="5"/>
  <c r="AY69" i="6"/>
  <c r="G106" i="5"/>
  <c r="D16" i="6"/>
  <c r="G99" i="5"/>
  <c r="AY59" i="6"/>
  <c r="G121" i="5"/>
  <c r="AY7" i="6"/>
  <c r="G124" i="5"/>
  <c r="AZ101" i="6"/>
  <c r="G53" i="5"/>
  <c r="D13" i="6"/>
  <c r="G122" i="5"/>
  <c r="D14" i="6"/>
  <c r="G87" i="5"/>
  <c r="D32" i="6"/>
  <c r="D48" i="6"/>
  <c r="D74" i="6"/>
  <c r="AY102" i="6"/>
  <c r="AZ18" i="6"/>
  <c r="D26" i="6"/>
  <c r="D90" i="6"/>
  <c r="D85" i="6"/>
  <c r="AZ72" i="6"/>
  <c r="AZ36" i="6"/>
  <c r="AZ97" i="6"/>
  <c r="D33" i="6"/>
  <c r="D28" i="6"/>
  <c r="G86" i="5"/>
  <c r="AZ39" i="6"/>
  <c r="G63" i="5"/>
  <c r="AY84" i="6"/>
  <c r="G36" i="5"/>
  <c r="AY76" i="6"/>
  <c r="G57" i="5"/>
  <c r="AZ35" i="6"/>
  <c r="G84" i="5"/>
  <c r="AZ15" i="6"/>
  <c r="AZ86" i="6"/>
  <c r="AY89" i="6"/>
  <c r="D31" i="6"/>
  <c r="AY81" i="6"/>
  <c r="G79" i="5"/>
  <c r="D64" i="6"/>
  <c r="G71" i="5"/>
  <c r="D21" i="6"/>
  <c r="G61" i="5"/>
  <c r="AZ12" i="6"/>
  <c r="G34" i="5"/>
  <c r="AY54" i="6"/>
  <c r="G31" i="5"/>
  <c r="D9" i="6"/>
  <c r="AZ9" i="6"/>
  <c r="AZ28" i="6"/>
  <c r="AZ102" i="6"/>
  <c r="AY95" i="6"/>
  <c r="D39" i="6"/>
  <c r="AZ26" i="6"/>
  <c r="AY86" i="6"/>
  <c r="D84" i="6"/>
  <c r="D89" i="6"/>
  <c r="AY36" i="6"/>
  <c r="AY35" i="6"/>
  <c r="D52" i="6"/>
  <c r="D42" i="6"/>
  <c r="AY61" i="6"/>
  <c r="G6" i="5"/>
  <c r="D15" i="6"/>
  <c r="D10" i="6"/>
  <c r="AY14" i="6"/>
  <c r="AY13" i="6"/>
  <c r="AZ61" i="6"/>
  <c r="AZ7" i="6"/>
  <c r="AZ88" i="6"/>
  <c r="AZ69" i="6"/>
  <c r="AY72" i="6"/>
  <c r="AY16" i="6"/>
  <c r="AZ31" i="6"/>
  <c r="AY97" i="6"/>
  <c r="AY10" i="6"/>
  <c r="AY28" i="6"/>
  <c r="AZ81" i="6"/>
  <c r="AY64" i="6"/>
  <c r="AY21" i="6"/>
  <c r="AZ71" i="6"/>
  <c r="AY71" i="6"/>
  <c r="D71" i="6"/>
  <c r="AZ75" i="6"/>
  <c r="AY75" i="6"/>
  <c r="D75" i="6"/>
  <c r="AZ87" i="6"/>
  <c r="AY87" i="6"/>
  <c r="D87" i="6"/>
  <c r="AZ63" i="6"/>
  <c r="AY63" i="6"/>
  <c r="AZ41" i="6"/>
  <c r="AY41" i="6"/>
  <c r="D41" i="6"/>
  <c r="AZ73" i="6"/>
  <c r="AY73" i="6"/>
  <c r="D73" i="6"/>
  <c r="AZ30" i="6"/>
  <c r="AY30" i="6"/>
  <c r="D30" i="6"/>
  <c r="AZ45" i="6"/>
  <c r="AY45" i="6"/>
  <c r="D45" i="6"/>
  <c r="AZ22" i="6"/>
  <c r="AY22" i="6"/>
  <c r="D22" i="6"/>
  <c r="AZ78" i="6"/>
  <c r="AY78" i="6"/>
  <c r="D78" i="6"/>
  <c r="AZ94" i="6"/>
  <c r="AY94" i="6"/>
  <c r="D94" i="6"/>
  <c r="AZ62" i="6"/>
  <c r="AY62" i="6"/>
  <c r="D62" i="6"/>
  <c r="AZ83" i="6"/>
  <c r="AY83" i="6"/>
  <c r="D83" i="6"/>
  <c r="AZ44" i="6"/>
  <c r="AY44" i="6"/>
  <c r="D44" i="6"/>
  <c r="AZ60" i="6"/>
  <c r="AY60" i="6"/>
  <c r="D60" i="6"/>
  <c r="AZ19" i="6"/>
  <c r="AY19" i="6"/>
  <c r="D19" i="6"/>
  <c r="AZ100" i="6"/>
  <c r="AY100" i="6"/>
  <c r="D100" i="6"/>
  <c r="AZ96" i="6"/>
  <c r="AY96" i="6"/>
  <c r="D96" i="6"/>
  <c r="AZ50" i="6"/>
  <c r="AY50" i="6"/>
  <c r="D50" i="6"/>
  <c r="AZ67" i="6"/>
  <c r="AY67" i="6"/>
  <c r="D67" i="6"/>
  <c r="AZ68" i="6"/>
  <c r="AY68" i="6"/>
  <c r="D68" i="6"/>
  <c r="AZ43" i="6"/>
  <c r="AY43" i="6"/>
  <c r="D43" i="6"/>
  <c r="G25" i="8" l="1"/>
  <c r="G75" i="5"/>
  <c r="G40" i="5"/>
  <c r="G80" i="5"/>
  <c r="G110" i="5"/>
  <c r="G105" i="5"/>
  <c r="G115" i="5"/>
  <c r="G70" i="5"/>
  <c r="G20" i="5"/>
  <c r="G95" i="5"/>
  <c r="G45" i="5"/>
  <c r="G30" i="5"/>
  <c r="G120" i="5"/>
  <c r="G15" i="5"/>
  <c r="G10" i="5"/>
  <c r="G60" i="5"/>
  <c r="G35" i="5"/>
  <c r="G125" i="5"/>
  <c r="G50" i="5"/>
  <c r="G100" i="5"/>
  <c r="G25" i="5"/>
  <c r="G85" i="5"/>
  <c r="G55" i="5"/>
  <c r="G65" i="5"/>
  <c r="G90" i="5"/>
  <c r="X58" i="4" l="1"/>
  <c r="F33" i="8" s="1"/>
  <c r="BA29" i="4" l="1"/>
  <c r="AZ29" i="4"/>
  <c r="AY29" i="4"/>
  <c r="AX29" i="4"/>
  <c r="X29" i="4"/>
  <c r="F19" i="8" s="1"/>
  <c r="N29" i="4"/>
  <c r="E19" i="8" s="1"/>
  <c r="BA47" i="4"/>
  <c r="AZ47" i="4"/>
  <c r="AY47" i="4"/>
  <c r="AX47" i="4"/>
  <c r="X47" i="4"/>
  <c r="F62" i="8" s="1"/>
  <c r="N47" i="4"/>
  <c r="E62" i="8" s="1"/>
  <c r="BA21" i="4"/>
  <c r="AZ21" i="4"/>
  <c r="AY21" i="4"/>
  <c r="AX21" i="4"/>
  <c r="X21" i="4"/>
  <c r="F36" i="8" s="1"/>
  <c r="N21" i="4"/>
  <c r="E36" i="8" s="1"/>
  <c r="BA44" i="4"/>
  <c r="AZ44" i="4"/>
  <c r="AY44" i="4"/>
  <c r="AX44" i="4"/>
  <c r="X44" i="4"/>
  <c r="F64" i="8" s="1"/>
  <c r="N44" i="4"/>
  <c r="E64" i="8" s="1"/>
  <c r="BA57" i="4"/>
  <c r="AZ57" i="4"/>
  <c r="AY57" i="4"/>
  <c r="AX57" i="4"/>
  <c r="X57" i="4"/>
  <c r="F87" i="8" s="1"/>
  <c r="N57" i="4"/>
  <c r="E87" i="8" s="1"/>
  <c r="BA61" i="4"/>
  <c r="AZ61" i="4"/>
  <c r="AY61" i="4"/>
  <c r="AX61" i="4"/>
  <c r="X61" i="4"/>
  <c r="F31" i="8" s="1"/>
  <c r="N61" i="4"/>
  <c r="E31" i="8" s="1"/>
  <c r="BA78" i="4"/>
  <c r="AZ78" i="4"/>
  <c r="AY78" i="4"/>
  <c r="AX78" i="4"/>
  <c r="X78" i="4"/>
  <c r="N78" i="4"/>
  <c r="BA52" i="4"/>
  <c r="AZ52" i="4"/>
  <c r="AY52" i="4"/>
  <c r="AX52" i="4"/>
  <c r="X52" i="4"/>
  <c r="N52" i="4"/>
  <c r="BA38" i="4"/>
  <c r="AZ38" i="4"/>
  <c r="AY38" i="4"/>
  <c r="AX38" i="4"/>
  <c r="X38" i="4"/>
  <c r="F58" i="8" s="1"/>
  <c r="N38" i="4"/>
  <c r="E58" i="8" s="1"/>
  <c r="BA43" i="4"/>
  <c r="AZ43" i="4"/>
  <c r="AY43" i="4"/>
  <c r="AX43" i="4"/>
  <c r="X43" i="4"/>
  <c r="F28" i="8" s="1"/>
  <c r="N43" i="4"/>
  <c r="E28" i="8" s="1"/>
  <c r="BA7" i="4"/>
  <c r="AZ7" i="4"/>
  <c r="AY7" i="4"/>
  <c r="AX7" i="4"/>
  <c r="X7" i="4"/>
  <c r="F9" i="8" s="1"/>
  <c r="N7" i="4"/>
  <c r="E9" i="8" s="1"/>
  <c r="BA91" i="4"/>
  <c r="AZ91" i="4"/>
  <c r="AY91" i="4"/>
  <c r="AX91" i="4"/>
  <c r="X91" i="4"/>
  <c r="N91" i="4"/>
  <c r="BA87" i="4"/>
  <c r="AZ87" i="4"/>
  <c r="AY87" i="4"/>
  <c r="AX87" i="4"/>
  <c r="X87" i="4"/>
  <c r="N87" i="4"/>
  <c r="BA10" i="4"/>
  <c r="AZ10" i="4"/>
  <c r="AY10" i="4"/>
  <c r="AX10" i="4"/>
  <c r="X10" i="4"/>
  <c r="F11" i="8" s="1"/>
  <c r="N10" i="4"/>
  <c r="E11" i="8" s="1"/>
  <c r="BA13" i="4"/>
  <c r="AZ13" i="4"/>
  <c r="AY13" i="4"/>
  <c r="AX13" i="4"/>
  <c r="X13" i="4"/>
  <c r="F61" i="8" s="1"/>
  <c r="N13" i="4"/>
  <c r="E61" i="8" s="1"/>
  <c r="BA89" i="4"/>
  <c r="AZ89" i="4"/>
  <c r="AY89" i="4"/>
  <c r="AX89" i="4"/>
  <c r="X89" i="4"/>
  <c r="N89" i="4"/>
  <c r="BA45" i="4"/>
  <c r="AZ45" i="4"/>
  <c r="AY45" i="4"/>
  <c r="AX45" i="4"/>
  <c r="X45" i="4"/>
  <c r="F76" i="8" s="1"/>
  <c r="N45" i="4"/>
  <c r="E76" i="8" s="1"/>
  <c r="BA27" i="4"/>
  <c r="AZ27" i="4"/>
  <c r="AY27" i="4"/>
  <c r="AX27" i="4"/>
  <c r="X27" i="4"/>
  <c r="F34" i="8" s="1"/>
  <c r="N27" i="4"/>
  <c r="E34" i="8" s="1"/>
  <c r="BA63" i="4"/>
  <c r="AZ63" i="4"/>
  <c r="AY63" i="4"/>
  <c r="AX63" i="4"/>
  <c r="X63" i="4"/>
  <c r="F42" i="8" s="1"/>
  <c r="N63" i="4"/>
  <c r="E42" i="8" s="1"/>
  <c r="BA51" i="4"/>
  <c r="AZ51" i="4"/>
  <c r="AY51" i="4"/>
  <c r="AX51" i="4"/>
  <c r="X51" i="4"/>
  <c r="F39" i="8" s="1"/>
  <c r="N51" i="4"/>
  <c r="E39" i="8" s="1"/>
  <c r="BA88" i="4"/>
  <c r="AZ88" i="4"/>
  <c r="AY88" i="4"/>
  <c r="AX88" i="4"/>
  <c r="X88" i="4"/>
  <c r="N88" i="4"/>
  <c r="BA62" i="4"/>
  <c r="AZ62" i="4"/>
  <c r="AY62" i="4"/>
  <c r="AX62" i="4"/>
  <c r="X62" i="4"/>
  <c r="N62" i="4"/>
  <c r="BA34" i="4"/>
  <c r="AZ34" i="4"/>
  <c r="AY34" i="4"/>
  <c r="AX34" i="4"/>
  <c r="X34" i="4"/>
  <c r="F67" i="8" s="1"/>
  <c r="N34" i="4"/>
  <c r="E67" i="8" s="1"/>
  <c r="BA17" i="4"/>
  <c r="AZ17" i="4"/>
  <c r="AY17" i="4"/>
  <c r="AX17" i="4"/>
  <c r="X17" i="4"/>
  <c r="F88" i="8" s="1"/>
  <c r="N17" i="4"/>
  <c r="E88" i="8" s="1"/>
  <c r="BA86" i="4"/>
  <c r="AZ86" i="4"/>
  <c r="AY86" i="4"/>
  <c r="AX86" i="4"/>
  <c r="X86" i="4"/>
  <c r="F97" i="5" s="1"/>
  <c r="N86" i="4"/>
  <c r="E97" i="5" s="1"/>
  <c r="BA54" i="4"/>
  <c r="AZ54" i="4"/>
  <c r="AY54" i="4"/>
  <c r="AX54" i="4"/>
  <c r="X54" i="4"/>
  <c r="F82" i="8" s="1"/>
  <c r="N54" i="4"/>
  <c r="E82" i="8" s="1"/>
  <c r="BA32" i="4"/>
  <c r="AZ32" i="4"/>
  <c r="AY32" i="4"/>
  <c r="AX32" i="4"/>
  <c r="X32" i="4"/>
  <c r="F59" i="8" s="1"/>
  <c r="N32" i="4"/>
  <c r="E59" i="8" s="1"/>
  <c r="BA14" i="4"/>
  <c r="AZ14" i="4"/>
  <c r="AY14" i="4"/>
  <c r="AX14" i="4"/>
  <c r="X14" i="4"/>
  <c r="F32" i="8" s="1"/>
  <c r="N14" i="4"/>
  <c r="E32" i="8" s="1"/>
  <c r="BA96" i="4"/>
  <c r="AZ96" i="4"/>
  <c r="AY96" i="4"/>
  <c r="AX96" i="4"/>
  <c r="X96" i="4"/>
  <c r="F96" i="5" s="1"/>
  <c r="N96" i="4"/>
  <c r="E96" i="5" s="1"/>
  <c r="BA84" i="4"/>
  <c r="AZ84" i="4"/>
  <c r="AY84" i="4"/>
  <c r="AX84" i="4"/>
  <c r="X84" i="4"/>
  <c r="N84" i="4"/>
  <c r="BA33" i="4"/>
  <c r="AZ33" i="4"/>
  <c r="AY33" i="4"/>
  <c r="AX33" i="4"/>
  <c r="X33" i="4"/>
  <c r="F48" i="8" s="1"/>
  <c r="N33" i="4"/>
  <c r="E48" i="8" s="1"/>
  <c r="BA23" i="4"/>
  <c r="AZ23" i="4"/>
  <c r="AY23" i="4"/>
  <c r="AX23" i="4"/>
  <c r="X23" i="4"/>
  <c r="F16" i="8" s="1"/>
  <c r="N23" i="4"/>
  <c r="E16" i="8" s="1"/>
  <c r="BA67" i="4"/>
  <c r="AZ67" i="4"/>
  <c r="AY67" i="4"/>
  <c r="AX67" i="4"/>
  <c r="X67" i="4"/>
  <c r="F74" i="8" s="1"/>
  <c r="N67" i="4"/>
  <c r="E74" i="8" s="1"/>
  <c r="BA9" i="4"/>
  <c r="AZ9" i="4"/>
  <c r="AY9" i="4"/>
  <c r="AX9" i="4"/>
  <c r="X9" i="4"/>
  <c r="F52" i="8" s="1"/>
  <c r="N9" i="4"/>
  <c r="E52" i="8" s="1"/>
  <c r="BA100" i="4"/>
  <c r="AZ100" i="4"/>
  <c r="AY100" i="4"/>
  <c r="AX100" i="4"/>
  <c r="X100" i="4"/>
  <c r="N100" i="4"/>
  <c r="BA83" i="4"/>
  <c r="AZ83" i="4"/>
  <c r="AY83" i="4"/>
  <c r="AX83" i="4"/>
  <c r="X83" i="4"/>
  <c r="N83" i="4"/>
  <c r="BA94" i="4"/>
  <c r="AZ94" i="4"/>
  <c r="AY94" i="4"/>
  <c r="AX94" i="4"/>
  <c r="X94" i="4"/>
  <c r="N94" i="4"/>
  <c r="BA82" i="4"/>
  <c r="AZ82" i="4"/>
  <c r="AY82" i="4"/>
  <c r="AX82" i="4"/>
  <c r="X82" i="4"/>
  <c r="N82" i="4"/>
  <c r="BA48" i="4"/>
  <c r="AZ48" i="4"/>
  <c r="AY48" i="4"/>
  <c r="AX48" i="4"/>
  <c r="X48" i="4"/>
  <c r="F68" i="8" s="1"/>
  <c r="N48" i="4"/>
  <c r="E68" i="8" s="1"/>
  <c r="BA80" i="4"/>
  <c r="AZ80" i="4"/>
  <c r="AY80" i="4"/>
  <c r="AX80" i="4"/>
  <c r="X80" i="4"/>
  <c r="N80" i="4"/>
  <c r="BA30" i="4"/>
  <c r="AZ30" i="4"/>
  <c r="AY30" i="4"/>
  <c r="AX30" i="4"/>
  <c r="X30" i="4"/>
  <c r="F18" i="8" s="1"/>
  <c r="N30" i="4"/>
  <c r="E18" i="8" s="1"/>
  <c r="BA69" i="4"/>
  <c r="AZ69" i="4"/>
  <c r="AY69" i="4"/>
  <c r="AX69" i="4"/>
  <c r="X69" i="4"/>
  <c r="F79" i="8" s="1"/>
  <c r="N69" i="4"/>
  <c r="E79" i="8" s="1"/>
  <c r="BA58" i="4"/>
  <c r="AZ58" i="4"/>
  <c r="AY58" i="4"/>
  <c r="AX58" i="4"/>
  <c r="N58" i="4"/>
  <c r="E33" i="8" s="1"/>
  <c r="BA76" i="4"/>
  <c r="AZ76" i="4"/>
  <c r="AY76" i="4"/>
  <c r="AX76" i="4"/>
  <c r="X76" i="4"/>
  <c r="F86" i="8" s="1"/>
  <c r="N76" i="4"/>
  <c r="E86" i="8" s="1"/>
  <c r="BA101" i="4"/>
  <c r="AZ101" i="4"/>
  <c r="AY101" i="4"/>
  <c r="AX101" i="4"/>
  <c r="X101" i="4"/>
  <c r="N101" i="4"/>
  <c r="BA65" i="4"/>
  <c r="AZ65" i="4"/>
  <c r="AY65" i="4"/>
  <c r="AX65" i="4"/>
  <c r="X65" i="4"/>
  <c r="F47" i="8" s="1"/>
  <c r="N65" i="4"/>
  <c r="E47" i="8" s="1"/>
  <c r="BA36" i="4"/>
  <c r="AZ36" i="4"/>
  <c r="AY36" i="4"/>
  <c r="AX36" i="4"/>
  <c r="X36" i="4"/>
  <c r="F57" i="8" s="1"/>
  <c r="N36" i="4"/>
  <c r="E57" i="8" s="1"/>
  <c r="BA95" i="4"/>
  <c r="AZ95" i="4"/>
  <c r="AY95" i="4"/>
  <c r="AX95" i="4"/>
  <c r="X95" i="4"/>
  <c r="N95" i="4"/>
  <c r="BA41" i="4"/>
  <c r="AZ41" i="4"/>
  <c r="AY41" i="4"/>
  <c r="AX41" i="4"/>
  <c r="X41" i="4"/>
  <c r="F71" i="8" s="1"/>
  <c r="N41" i="4"/>
  <c r="E71" i="8" s="1"/>
  <c r="BA93" i="4"/>
  <c r="AZ93" i="4"/>
  <c r="AY93" i="4"/>
  <c r="AX93" i="4"/>
  <c r="X93" i="4"/>
  <c r="N93" i="4"/>
  <c r="BA46" i="4"/>
  <c r="AZ46" i="4"/>
  <c r="AY46" i="4"/>
  <c r="AX46" i="4"/>
  <c r="X46" i="4"/>
  <c r="F17" i="8" s="1"/>
  <c r="N46" i="4"/>
  <c r="E17" i="8" s="1"/>
  <c r="BA18" i="4"/>
  <c r="AZ18" i="4"/>
  <c r="AY18" i="4"/>
  <c r="AX18" i="4"/>
  <c r="X18" i="4"/>
  <c r="F43" i="8" s="1"/>
  <c r="N18" i="4"/>
  <c r="E43" i="8" s="1"/>
  <c r="BA59" i="4"/>
  <c r="AZ59" i="4"/>
  <c r="AY59" i="4"/>
  <c r="AX59" i="4"/>
  <c r="X59" i="4"/>
  <c r="F26" i="8" s="1"/>
  <c r="N59" i="4"/>
  <c r="E26" i="8" s="1"/>
  <c r="BA97" i="4"/>
  <c r="AZ97" i="4"/>
  <c r="AY97" i="4"/>
  <c r="AX97" i="4"/>
  <c r="X97" i="4"/>
  <c r="F53" i="5" s="1"/>
  <c r="N97" i="4"/>
  <c r="E53" i="5" s="1"/>
  <c r="BA71" i="4"/>
  <c r="AZ71" i="4"/>
  <c r="AY71" i="4"/>
  <c r="AX71" i="4"/>
  <c r="X71" i="4"/>
  <c r="F49" i="8" s="1"/>
  <c r="N71" i="4"/>
  <c r="E49" i="8" s="1"/>
  <c r="BA24" i="4"/>
  <c r="AZ24" i="4"/>
  <c r="AY24" i="4"/>
  <c r="AX24" i="4"/>
  <c r="X24" i="4"/>
  <c r="F37" i="8" s="1"/>
  <c r="N24" i="4"/>
  <c r="E37" i="8" s="1"/>
  <c r="BA37" i="4"/>
  <c r="AZ37" i="4"/>
  <c r="AY37" i="4"/>
  <c r="AX37" i="4"/>
  <c r="X37" i="4"/>
  <c r="N37" i="4"/>
  <c r="BA8" i="4"/>
  <c r="AZ8" i="4"/>
  <c r="AY8" i="4"/>
  <c r="AX8" i="4"/>
  <c r="X8" i="4"/>
  <c r="F46" i="8" s="1"/>
  <c r="N8" i="4"/>
  <c r="E46" i="8" s="1"/>
  <c r="BA35" i="4"/>
  <c r="AZ35" i="4"/>
  <c r="AY35" i="4"/>
  <c r="AX35" i="4"/>
  <c r="X35" i="4"/>
  <c r="F44" i="8" s="1"/>
  <c r="N35" i="4"/>
  <c r="E44" i="8" s="1"/>
  <c r="BA68" i="4"/>
  <c r="AZ68" i="4"/>
  <c r="AY68" i="4"/>
  <c r="AX68" i="4"/>
  <c r="X68" i="4"/>
  <c r="F73" i="8" s="1"/>
  <c r="N68" i="4"/>
  <c r="E73" i="8" s="1"/>
  <c r="BA12" i="4"/>
  <c r="AZ12" i="4"/>
  <c r="AY12" i="4"/>
  <c r="AX12" i="4"/>
  <c r="X12" i="4"/>
  <c r="BA64" i="4"/>
  <c r="AZ64" i="4"/>
  <c r="AY64" i="4"/>
  <c r="AX64" i="4"/>
  <c r="X64" i="4"/>
  <c r="F63" i="8" s="1"/>
  <c r="N64" i="4"/>
  <c r="E63" i="8" s="1"/>
  <c r="BA79" i="4"/>
  <c r="AZ79" i="4"/>
  <c r="AY79" i="4"/>
  <c r="AX79" i="4"/>
  <c r="X79" i="4"/>
  <c r="N79" i="4"/>
  <c r="BA74" i="4"/>
  <c r="AZ74" i="4"/>
  <c r="AY74" i="4"/>
  <c r="AX74" i="4"/>
  <c r="X74" i="4"/>
  <c r="F89" i="8" s="1"/>
  <c r="N74" i="4"/>
  <c r="E89" i="8" s="1"/>
  <c r="BA53" i="4"/>
  <c r="AZ53" i="4"/>
  <c r="AY53" i="4"/>
  <c r="AX53" i="4"/>
  <c r="X53" i="4"/>
  <c r="N53" i="4"/>
  <c r="BA20" i="4"/>
  <c r="AZ20" i="4"/>
  <c r="AY20" i="4"/>
  <c r="AX20" i="4"/>
  <c r="X20" i="4"/>
  <c r="F81" i="8" s="1"/>
  <c r="N20" i="4"/>
  <c r="E81" i="8" s="1"/>
  <c r="BA92" i="4"/>
  <c r="AZ92" i="4"/>
  <c r="AY92" i="4"/>
  <c r="AX92" i="4"/>
  <c r="X92" i="4"/>
  <c r="F29" i="5" s="1"/>
  <c r="N92" i="4"/>
  <c r="E29" i="5" s="1"/>
  <c r="BA55" i="4"/>
  <c r="AZ55" i="4"/>
  <c r="AY55" i="4"/>
  <c r="AX55" i="4"/>
  <c r="X55" i="4"/>
  <c r="F23" i="8" s="1"/>
  <c r="N55" i="4"/>
  <c r="E23" i="8" s="1"/>
  <c r="BA99" i="4"/>
  <c r="AZ99" i="4"/>
  <c r="AY99" i="4"/>
  <c r="AX99" i="4"/>
  <c r="X99" i="4"/>
  <c r="F38" i="5" s="1"/>
  <c r="N99" i="4"/>
  <c r="E38" i="5" s="1"/>
  <c r="BA28" i="4"/>
  <c r="AZ28" i="4"/>
  <c r="AY28" i="4"/>
  <c r="AX28" i="4"/>
  <c r="X28" i="4"/>
  <c r="F27" i="8" s="1"/>
  <c r="N28" i="4"/>
  <c r="E27" i="8" s="1"/>
  <c r="BA56" i="4"/>
  <c r="AZ56" i="4"/>
  <c r="AY56" i="4"/>
  <c r="AX56" i="4"/>
  <c r="X56" i="4"/>
  <c r="F12" i="8" s="1"/>
  <c r="N56" i="4"/>
  <c r="E12" i="8" s="1"/>
  <c r="BA11" i="4"/>
  <c r="AZ11" i="4"/>
  <c r="AY11" i="4"/>
  <c r="AX11" i="4"/>
  <c r="X11" i="4"/>
  <c r="F8" i="8" s="1"/>
  <c r="N11" i="4"/>
  <c r="E8" i="8" s="1"/>
  <c r="BA98" i="4"/>
  <c r="AZ98" i="4"/>
  <c r="AY98" i="4"/>
  <c r="AX98" i="4"/>
  <c r="X98" i="4"/>
  <c r="N98" i="4"/>
  <c r="BA40" i="4"/>
  <c r="AZ40" i="4"/>
  <c r="AY40" i="4"/>
  <c r="AX40" i="4"/>
  <c r="X40" i="4"/>
  <c r="F54" i="8" s="1"/>
  <c r="N40" i="4"/>
  <c r="E54" i="8" s="1"/>
  <c r="BA42" i="4"/>
  <c r="AZ42" i="4"/>
  <c r="AY42" i="4"/>
  <c r="AX42" i="4"/>
  <c r="X42" i="4"/>
  <c r="F22" i="8" s="1"/>
  <c r="N42" i="4"/>
  <c r="E22" i="8" s="1"/>
  <c r="BA26" i="4"/>
  <c r="AZ26" i="4"/>
  <c r="AY26" i="4"/>
  <c r="AX26" i="4"/>
  <c r="X26" i="4"/>
  <c r="F72" i="8" s="1"/>
  <c r="N26" i="4"/>
  <c r="E72" i="8" s="1"/>
  <c r="BA81" i="4"/>
  <c r="AZ81" i="4"/>
  <c r="AY81" i="4"/>
  <c r="AX81" i="4"/>
  <c r="X81" i="4"/>
  <c r="N81" i="4"/>
  <c r="BA19" i="4"/>
  <c r="AZ19" i="4"/>
  <c r="AY19" i="4"/>
  <c r="AX19" i="4"/>
  <c r="X19" i="4"/>
  <c r="F13" i="8" s="1"/>
  <c r="N19" i="4"/>
  <c r="E13" i="8" s="1"/>
  <c r="BA77" i="4"/>
  <c r="AZ77" i="4"/>
  <c r="AY77" i="4"/>
  <c r="AX77" i="4"/>
  <c r="X77" i="4"/>
  <c r="F84" i="8" s="1"/>
  <c r="N77" i="4"/>
  <c r="E84" i="8" s="1"/>
  <c r="BA25" i="4"/>
  <c r="AZ25" i="4"/>
  <c r="AY25" i="4"/>
  <c r="AX25" i="4"/>
  <c r="X25" i="4"/>
  <c r="F29" i="8" s="1"/>
  <c r="N25" i="4"/>
  <c r="E29" i="8" s="1"/>
  <c r="BA39" i="4"/>
  <c r="AZ39" i="4"/>
  <c r="AY39" i="4"/>
  <c r="AX39" i="4"/>
  <c r="X39" i="4"/>
  <c r="F21" i="8" s="1"/>
  <c r="N39" i="4"/>
  <c r="E21" i="8" s="1"/>
  <c r="BA16" i="4"/>
  <c r="AZ16" i="4"/>
  <c r="AY16" i="4"/>
  <c r="AX16" i="4"/>
  <c r="X16" i="4"/>
  <c r="F24" i="8" s="1"/>
  <c r="N16" i="4"/>
  <c r="E24" i="8" s="1"/>
  <c r="BA22" i="4"/>
  <c r="AZ22" i="4"/>
  <c r="AY22" i="4"/>
  <c r="AX22" i="4"/>
  <c r="X22" i="4"/>
  <c r="F78" i="8" s="1"/>
  <c r="N22" i="4"/>
  <c r="E78" i="8" s="1"/>
  <c r="BA72" i="4"/>
  <c r="AZ72" i="4"/>
  <c r="AY72" i="4"/>
  <c r="AX72" i="4"/>
  <c r="X72" i="4"/>
  <c r="F38" i="8" s="1"/>
  <c r="N72" i="4"/>
  <c r="E38" i="8" s="1"/>
  <c r="BA50" i="4"/>
  <c r="AZ50" i="4"/>
  <c r="AY50" i="4"/>
  <c r="AX50" i="4"/>
  <c r="X50" i="4"/>
  <c r="F41" i="8" s="1"/>
  <c r="N50" i="4"/>
  <c r="E41" i="8" s="1"/>
  <c r="BA60" i="4"/>
  <c r="AZ60" i="4"/>
  <c r="AY60" i="4"/>
  <c r="AX60" i="4"/>
  <c r="X60" i="4"/>
  <c r="F51" i="8" s="1"/>
  <c r="N60" i="4"/>
  <c r="E51" i="8" s="1"/>
  <c r="BA75" i="4"/>
  <c r="AZ75" i="4"/>
  <c r="AY75" i="4"/>
  <c r="AX75" i="4"/>
  <c r="X75" i="4"/>
  <c r="F56" i="8" s="1"/>
  <c r="N75" i="4"/>
  <c r="E56" i="8" s="1"/>
  <c r="BA73" i="4"/>
  <c r="AZ73" i="4"/>
  <c r="AY73" i="4"/>
  <c r="AX73" i="4"/>
  <c r="X73" i="4"/>
  <c r="F53" i="8" s="1"/>
  <c r="N73" i="4"/>
  <c r="E53" i="8" s="1"/>
  <c r="BA49" i="4"/>
  <c r="AZ49" i="4"/>
  <c r="AY49" i="4"/>
  <c r="AX49" i="4"/>
  <c r="X49" i="4"/>
  <c r="F7" i="8" s="1"/>
  <c r="N49" i="4"/>
  <c r="E7" i="8" s="1"/>
  <c r="BA70" i="4"/>
  <c r="AZ70" i="4"/>
  <c r="AY70" i="4"/>
  <c r="AX70" i="4"/>
  <c r="X70" i="4"/>
  <c r="F83" i="8" s="1"/>
  <c r="N70" i="4"/>
  <c r="E83" i="8" s="1"/>
  <c r="BA90" i="4"/>
  <c r="AZ90" i="4"/>
  <c r="AY90" i="4"/>
  <c r="AX90" i="4"/>
  <c r="X90" i="4"/>
  <c r="N90" i="4"/>
  <c r="BA66" i="4"/>
  <c r="AZ66" i="4"/>
  <c r="AY66" i="4"/>
  <c r="AX66" i="4"/>
  <c r="X66" i="4"/>
  <c r="F77" i="8" s="1"/>
  <c r="N66" i="4"/>
  <c r="E77" i="8" s="1"/>
  <c r="BA85" i="4"/>
  <c r="AZ85" i="4"/>
  <c r="AY85" i="4"/>
  <c r="AX85" i="4"/>
  <c r="X85" i="4"/>
  <c r="N85" i="4"/>
  <c r="BA15" i="4"/>
  <c r="AZ15" i="4"/>
  <c r="AY15" i="4"/>
  <c r="AX15" i="4"/>
  <c r="X15" i="4"/>
  <c r="F6" i="8" s="1"/>
  <c r="N15" i="4"/>
  <c r="E6" i="8" s="1"/>
  <c r="BA31" i="4"/>
  <c r="AZ31" i="4"/>
  <c r="AY31" i="4"/>
  <c r="AX31" i="4"/>
  <c r="X31" i="4"/>
  <c r="F66" i="8" s="1"/>
  <c r="N31" i="4"/>
  <c r="E66" i="8" s="1"/>
  <c r="X5" i="4"/>
  <c r="N5" i="4"/>
  <c r="E39" i="5" l="1"/>
  <c r="E69" i="8"/>
  <c r="E108" i="5"/>
  <c r="E14" i="8"/>
  <c r="F39" i="5"/>
  <c r="F69" i="8"/>
  <c r="F108" i="5"/>
  <c r="F14" i="8"/>
  <c r="E37" i="5"/>
  <c r="F54" i="5"/>
  <c r="F88" i="5"/>
  <c r="F67" i="5"/>
  <c r="F66" i="5"/>
  <c r="E88" i="5"/>
  <c r="E54" i="5"/>
  <c r="E24" i="5"/>
  <c r="F24" i="5"/>
  <c r="E84" i="5"/>
  <c r="F84" i="5"/>
  <c r="E103" i="5"/>
  <c r="F103" i="5"/>
  <c r="F61" i="5"/>
  <c r="F16" i="5"/>
  <c r="E16" i="5"/>
  <c r="F83" i="5"/>
  <c r="E83" i="5"/>
  <c r="F37" i="5"/>
  <c r="F68" i="5"/>
  <c r="E68" i="5"/>
  <c r="F7" i="5"/>
  <c r="E7" i="5"/>
  <c r="F8" i="5"/>
  <c r="E8" i="5"/>
  <c r="F111" i="5"/>
  <c r="E111" i="5"/>
  <c r="F106" i="5"/>
  <c r="E66" i="5"/>
  <c r="E106" i="5"/>
  <c r="E49" i="5"/>
  <c r="F121" i="5"/>
  <c r="E121" i="5"/>
  <c r="F56" i="5"/>
  <c r="E56" i="5"/>
  <c r="E67" i="5"/>
  <c r="F43" i="5"/>
  <c r="E43" i="5"/>
  <c r="F12" i="5"/>
  <c r="E12" i="5"/>
  <c r="F18" i="5"/>
  <c r="E18" i="5"/>
  <c r="F27" i="5"/>
  <c r="E27" i="5"/>
  <c r="F23" i="5"/>
  <c r="E23" i="5"/>
  <c r="F26" i="5"/>
  <c r="E26" i="5"/>
  <c r="E17" i="5"/>
  <c r="E19" i="5"/>
  <c r="E36" i="5"/>
  <c r="E28" i="5"/>
  <c r="E47" i="5"/>
  <c r="E57" i="5"/>
  <c r="E58" i="5"/>
  <c r="E59" i="5"/>
  <c r="E76" i="5"/>
  <c r="F77" i="5"/>
  <c r="F78" i="5"/>
  <c r="F69" i="5"/>
  <c r="F79" i="5"/>
  <c r="F86" i="5"/>
  <c r="F89" i="5"/>
  <c r="F107" i="5"/>
  <c r="F109" i="5"/>
  <c r="F119" i="5"/>
  <c r="F17" i="5"/>
  <c r="F19" i="5"/>
  <c r="F36" i="5"/>
  <c r="F28" i="5"/>
  <c r="F47" i="5"/>
  <c r="F57" i="5"/>
  <c r="F58" i="5"/>
  <c r="F59" i="5"/>
  <c r="F76" i="5"/>
  <c r="E82" i="5"/>
  <c r="E91" i="5"/>
  <c r="E101" i="5"/>
  <c r="E102" i="5"/>
  <c r="E104" i="5"/>
  <c r="E11" i="5"/>
  <c r="E41" i="5"/>
  <c r="E44" i="5"/>
  <c r="E51" i="5"/>
  <c r="E61" i="5"/>
  <c r="E52" i="5"/>
  <c r="E63" i="5"/>
  <c r="E64" i="5"/>
  <c r="E81" i="5"/>
  <c r="F82" i="5"/>
  <c r="F91" i="5"/>
  <c r="F101" i="5"/>
  <c r="F102" i="5"/>
  <c r="F104" i="5"/>
  <c r="F11" i="5"/>
  <c r="F41" i="5"/>
  <c r="F44" i="5"/>
  <c r="F51" i="5"/>
  <c r="F52" i="5"/>
  <c r="F63" i="5"/>
  <c r="F64" i="5"/>
  <c r="F81" i="5"/>
  <c r="E77" i="5"/>
  <c r="E78" i="5"/>
  <c r="E69" i="5"/>
  <c r="E79" i="5"/>
  <c r="E86" i="5"/>
  <c r="E89" i="5"/>
  <c r="E107" i="5"/>
  <c r="E109" i="5"/>
  <c r="E119" i="5"/>
  <c r="F21" i="5"/>
  <c r="F22" i="5"/>
  <c r="F13" i="5"/>
  <c r="F14" i="5"/>
  <c r="F31" i="5"/>
  <c r="F32" i="5"/>
  <c r="F42" i="5"/>
  <c r="F33" i="5"/>
  <c r="F34" i="5"/>
  <c r="F62" i="5"/>
  <c r="F71" i="5"/>
  <c r="E87" i="5"/>
  <c r="E98" i="5"/>
  <c r="E99" i="5"/>
  <c r="E116" i="5"/>
  <c r="E117" i="5"/>
  <c r="E118" i="5"/>
  <c r="E46" i="5"/>
  <c r="E48" i="5"/>
  <c r="F87" i="5"/>
  <c r="F98" i="5"/>
  <c r="F99" i="5"/>
  <c r="F116" i="5"/>
  <c r="F117" i="5"/>
  <c r="F118" i="5"/>
  <c r="F9" i="5"/>
  <c r="F46" i="5"/>
  <c r="F48" i="5"/>
  <c r="F49" i="5"/>
  <c r="E72" i="5"/>
  <c r="E73" i="5"/>
  <c r="E74" i="5"/>
  <c r="E92" i="5"/>
  <c r="E93" i="5"/>
  <c r="E94" i="5"/>
  <c r="E112" i="5"/>
  <c r="E122" i="5"/>
  <c r="E113" i="5"/>
  <c r="E123" i="5"/>
  <c r="E114" i="5"/>
  <c r="E124" i="5"/>
  <c r="E6" i="5"/>
  <c r="E9" i="5"/>
  <c r="F6" i="5"/>
  <c r="E21" i="5"/>
  <c r="E22" i="5"/>
  <c r="E13" i="5"/>
  <c r="E14" i="5"/>
  <c r="E31" i="5"/>
  <c r="E32" i="5"/>
  <c r="E42" i="5"/>
  <c r="E33" i="5"/>
  <c r="E34" i="5"/>
  <c r="E62" i="5"/>
  <c r="E71" i="5"/>
  <c r="F72" i="5"/>
  <c r="F73" i="5"/>
  <c r="F74" i="5"/>
  <c r="F92" i="5"/>
  <c r="F93" i="5"/>
  <c r="F94" i="5"/>
  <c r="F112" i="5"/>
  <c r="F122" i="5"/>
  <c r="F113" i="5"/>
  <c r="F123" i="5"/>
  <c r="F114" i="5"/>
  <c r="F124" i="5"/>
  <c r="Y22" i="4"/>
  <c r="D78" i="8" s="1"/>
  <c r="Y77" i="4"/>
  <c r="D84" i="8" s="1"/>
  <c r="Y42" i="4"/>
  <c r="D22" i="8" s="1"/>
  <c r="Y56" i="4"/>
  <c r="D12" i="8" s="1"/>
  <c r="Y92" i="4"/>
  <c r="Y53" i="4"/>
  <c r="D69" i="8" s="1"/>
  <c r="Y12" i="4"/>
  <c r="Y37" i="4"/>
  <c r="Y5" i="4"/>
  <c r="Y72" i="4"/>
  <c r="D38" i="8" s="1"/>
  <c r="Y25" i="4"/>
  <c r="D29" i="8" s="1"/>
  <c r="Y26" i="4"/>
  <c r="D72" i="8" s="1"/>
  <c r="Y11" i="4"/>
  <c r="D8" i="8" s="1"/>
  <c r="Y55" i="4"/>
  <c r="D23" i="8" s="1"/>
  <c r="Y64" i="4"/>
  <c r="D63" i="8" s="1"/>
  <c r="Y8" i="4"/>
  <c r="D46" i="8" s="1"/>
  <c r="Y31" i="4"/>
  <c r="D66" i="8" s="1"/>
  <c r="Y59" i="4"/>
  <c r="D26" i="8" s="1"/>
  <c r="Y97" i="4"/>
  <c r="Y93" i="4"/>
  <c r="Y41" i="4"/>
  <c r="D71" i="8" s="1"/>
  <c r="Y95" i="4"/>
  <c r="Y36" i="4"/>
  <c r="D57" i="8" s="1"/>
  <c r="Y101" i="4"/>
  <c r="Y58" i="4"/>
  <c r="D33" i="8" s="1"/>
  <c r="Y30" i="4"/>
  <c r="D18" i="8" s="1"/>
  <c r="Y48" i="4"/>
  <c r="D68" i="8" s="1"/>
  <c r="Y94" i="4"/>
  <c r="Y100" i="4"/>
  <c r="Y67" i="4"/>
  <c r="D74" i="8" s="1"/>
  <c r="Y33" i="4"/>
  <c r="D48" i="8" s="1"/>
  <c r="Y96" i="4"/>
  <c r="Y32" i="4"/>
  <c r="D59" i="8" s="1"/>
  <c r="Y86" i="4"/>
  <c r="Y65" i="4"/>
  <c r="D47" i="8" s="1"/>
  <c r="Y76" i="4"/>
  <c r="D86" i="8" s="1"/>
  <c r="Y69" i="4"/>
  <c r="D79" i="8" s="1"/>
  <c r="Y80" i="4"/>
  <c r="Y83" i="4"/>
  <c r="Y9" i="4"/>
  <c r="D52" i="8" s="1"/>
  <c r="Y23" i="4"/>
  <c r="D16" i="8" s="1"/>
  <c r="Y84" i="4"/>
  <c r="Y14" i="4"/>
  <c r="D32" i="8" s="1"/>
  <c r="Y54" i="4"/>
  <c r="D82" i="8" s="1"/>
  <c r="Y17" i="4"/>
  <c r="D88" i="8" s="1"/>
  <c r="Y34" i="4"/>
  <c r="D67" i="8" s="1"/>
  <c r="Y62" i="4"/>
  <c r="Y82" i="4"/>
  <c r="Y88" i="4"/>
  <c r="Y51" i="4"/>
  <c r="D39" i="8" s="1"/>
  <c r="Y63" i="4"/>
  <c r="D42" i="8" s="1"/>
  <c r="Y45" i="4"/>
  <c r="D76" i="8" s="1"/>
  <c r="D80" i="8" s="1"/>
  <c r="J76" i="8" s="1"/>
  <c r="Y13" i="4"/>
  <c r="D61" i="8" s="1"/>
  <c r="Y10" i="4"/>
  <c r="D11" i="8" s="1"/>
  <c r="Y91" i="4"/>
  <c r="Y43" i="4"/>
  <c r="D28" i="8" s="1"/>
  <c r="Y52" i="4"/>
  <c r="D14" i="8" s="1"/>
  <c r="Y27" i="4"/>
  <c r="D34" i="8" s="1"/>
  <c r="Y89" i="4"/>
  <c r="Y87" i="4"/>
  <c r="Y7" i="4"/>
  <c r="D9" i="8" s="1"/>
  <c r="Y38" i="4"/>
  <c r="D58" i="8" s="1"/>
  <c r="Y61" i="4"/>
  <c r="D31" i="8" s="1"/>
  <c r="Y44" i="4"/>
  <c r="D64" i="8" s="1"/>
  <c r="Y47" i="4"/>
  <c r="D62" i="8" s="1"/>
  <c r="Y15" i="4"/>
  <c r="D6" i="8" s="1"/>
  <c r="Y66" i="4"/>
  <c r="D77" i="8" s="1"/>
  <c r="Y70" i="4"/>
  <c r="D83" i="8" s="1"/>
  <c r="Y73" i="4"/>
  <c r="D53" i="8" s="1"/>
  <c r="Y60" i="4"/>
  <c r="D51" i="8" s="1"/>
  <c r="Y39" i="4"/>
  <c r="D21" i="8" s="1"/>
  <c r="Y98" i="4"/>
  <c r="Y79" i="4"/>
  <c r="Y68" i="4"/>
  <c r="D73" i="8" s="1"/>
  <c r="Y71" i="4"/>
  <c r="D49" i="8" s="1"/>
  <c r="Y18" i="4"/>
  <c r="D43" i="8" s="1"/>
  <c r="Y78" i="4"/>
  <c r="Y57" i="4"/>
  <c r="D87" i="8" s="1"/>
  <c r="Y21" i="4"/>
  <c r="D36" i="8" s="1"/>
  <c r="Y29" i="4"/>
  <c r="D19" i="8" s="1"/>
  <c r="Y85" i="4"/>
  <c r="Y90" i="4"/>
  <c r="Y49" i="4"/>
  <c r="D7" i="8" s="1"/>
  <c r="Y75" i="4"/>
  <c r="D56" i="8" s="1"/>
  <c r="D60" i="8" s="1"/>
  <c r="J56" i="8" s="1"/>
  <c r="Y50" i="4"/>
  <c r="D41" i="8" s="1"/>
  <c r="Y81" i="4"/>
  <c r="Y99" i="4"/>
  <c r="Y74" i="4"/>
  <c r="D89" i="8" s="1"/>
  <c r="Y35" i="4"/>
  <c r="D44" i="8" s="1"/>
  <c r="Y24" i="4"/>
  <c r="D37" i="8" s="1"/>
  <c r="Y46" i="4"/>
  <c r="D17" i="8" s="1"/>
  <c r="Y16" i="4"/>
  <c r="D24" i="8" s="1"/>
  <c r="Y19" i="4"/>
  <c r="D13" i="8" s="1"/>
  <c r="Y40" i="4"/>
  <c r="D54" i="8" s="1"/>
  <c r="Y28" i="4"/>
  <c r="D27" i="8" s="1"/>
  <c r="Y20" i="4"/>
  <c r="D81" i="8" s="1"/>
  <c r="D85" i="8" s="1"/>
  <c r="J81" i="8" s="1"/>
  <c r="D55" i="8" l="1"/>
  <c r="J51" i="8" s="1"/>
  <c r="D10" i="8"/>
  <c r="J6" i="8" s="1"/>
  <c r="D15" i="8"/>
  <c r="J11" i="8" s="1"/>
  <c r="D30" i="8"/>
  <c r="J26" i="8" s="1"/>
  <c r="D45" i="8"/>
  <c r="J41" i="8" s="1"/>
  <c r="D65" i="8"/>
  <c r="J61" i="8" s="1"/>
  <c r="D20" i="8"/>
  <c r="J16" i="8" s="1"/>
  <c r="D75" i="8"/>
  <c r="J71" i="8" s="1"/>
  <c r="D70" i="8"/>
  <c r="J66" i="8" s="1"/>
  <c r="D90" i="8"/>
  <c r="J86" i="8" s="1"/>
  <c r="D50" i="8"/>
  <c r="J46" i="8" s="1"/>
  <c r="D40" i="8"/>
  <c r="J36" i="8" s="1"/>
  <c r="D25" i="8"/>
  <c r="J21" i="8" s="1"/>
  <c r="D35" i="8"/>
  <c r="J31" i="8" s="1"/>
  <c r="D43" i="4"/>
  <c r="D28" i="4"/>
  <c r="D33" i="5"/>
  <c r="D46" i="4"/>
  <c r="D49" i="5"/>
  <c r="D99" i="4"/>
  <c r="D38" i="5"/>
  <c r="D49" i="4"/>
  <c r="D17" i="5"/>
  <c r="D21" i="4"/>
  <c r="D114" i="5"/>
  <c r="D71" i="4"/>
  <c r="D48" i="5"/>
  <c r="D39" i="4"/>
  <c r="D19" i="5"/>
  <c r="D66" i="4"/>
  <c r="D21" i="5"/>
  <c r="D61" i="4"/>
  <c r="D118" i="5"/>
  <c r="D111" i="5"/>
  <c r="D117" i="5"/>
  <c r="D45" i="4"/>
  <c r="D99" i="5"/>
  <c r="D82" i="4"/>
  <c r="D73" i="5"/>
  <c r="D54" i="4"/>
  <c r="D92" i="5"/>
  <c r="D9" i="4"/>
  <c r="D74" i="5"/>
  <c r="D76" i="4"/>
  <c r="D81" i="5"/>
  <c r="D96" i="4"/>
  <c r="D96" i="5"/>
  <c r="D94" i="4"/>
  <c r="D78" i="5"/>
  <c r="D101" i="4"/>
  <c r="D76" i="5"/>
  <c r="D93" i="4"/>
  <c r="D54" i="5"/>
  <c r="D8" i="4"/>
  <c r="D52" i="5"/>
  <c r="D26" i="4"/>
  <c r="D41" i="5"/>
  <c r="D37" i="4"/>
  <c r="D57" i="5"/>
  <c r="D56" i="4"/>
  <c r="D28" i="5"/>
  <c r="D20" i="4"/>
  <c r="D34" i="5"/>
  <c r="D16" i="4"/>
  <c r="D14" i="5"/>
  <c r="D74" i="4"/>
  <c r="D44" i="5"/>
  <c r="D75" i="4"/>
  <c r="D8" i="5"/>
  <c r="D29" i="4"/>
  <c r="D124" i="5"/>
  <c r="D18" i="4"/>
  <c r="D63" i="5"/>
  <c r="D98" i="4"/>
  <c r="D37" i="5"/>
  <c r="D70" i="4"/>
  <c r="D12" i="5"/>
  <c r="D44" i="4"/>
  <c r="D109" i="5"/>
  <c r="D87" i="4"/>
  <c r="D121" i="5"/>
  <c r="D52" i="4"/>
  <c r="D108" i="5"/>
  <c r="D13" i="4"/>
  <c r="D106" i="5"/>
  <c r="D88" i="4"/>
  <c r="D98" i="5"/>
  <c r="D17" i="4"/>
  <c r="D102" i="5"/>
  <c r="D23" i="4"/>
  <c r="D84" i="5"/>
  <c r="D69" i="4"/>
  <c r="D72" i="5"/>
  <c r="D32" i="4"/>
  <c r="D87" i="5"/>
  <c r="D100" i="4"/>
  <c r="D69" i="5"/>
  <c r="D58" i="4"/>
  <c r="D67" i="5"/>
  <c r="D41" i="4"/>
  <c r="D59" i="5"/>
  <c r="D31" i="4"/>
  <c r="D6" i="5"/>
  <c r="D11" i="4"/>
  <c r="D42" i="5"/>
  <c r="D92" i="4"/>
  <c r="D29" i="5"/>
  <c r="D22" i="4"/>
  <c r="D9" i="5"/>
  <c r="D19" i="4"/>
  <c r="D31" i="5"/>
  <c r="D35" i="4"/>
  <c r="D47" i="5"/>
  <c r="D50" i="4"/>
  <c r="D18" i="5"/>
  <c r="D85" i="4"/>
  <c r="D16" i="5"/>
  <c r="D78" i="4"/>
  <c r="D113" i="5"/>
  <c r="D79" i="4"/>
  <c r="D46" i="5"/>
  <c r="D73" i="4"/>
  <c r="D22" i="5"/>
  <c r="D47" i="4"/>
  <c r="D119" i="5"/>
  <c r="D7" i="4"/>
  <c r="D112" i="5"/>
  <c r="D27" i="4"/>
  <c r="D94" i="5"/>
  <c r="D10" i="4"/>
  <c r="D116" i="5"/>
  <c r="D51" i="4"/>
  <c r="D103" i="5"/>
  <c r="D34" i="4"/>
  <c r="D88" i="5"/>
  <c r="D84" i="4"/>
  <c r="D91" i="5"/>
  <c r="D80" i="4"/>
  <c r="D82" i="5"/>
  <c r="D86" i="4"/>
  <c r="D97" i="5"/>
  <c r="D67" i="4"/>
  <c r="D79" i="5"/>
  <c r="D30" i="4"/>
  <c r="D77" i="5"/>
  <c r="D95" i="4"/>
  <c r="D64" i="5"/>
  <c r="D59" i="4"/>
  <c r="D58" i="5"/>
  <c r="D55" i="4"/>
  <c r="D43" i="5"/>
  <c r="D72" i="4"/>
  <c r="D23" i="5"/>
  <c r="D53" i="4"/>
  <c r="D39" i="5"/>
  <c r="D77" i="4"/>
  <c r="D26" i="5"/>
  <c r="D40" i="4"/>
  <c r="D32" i="5"/>
  <c r="D24" i="4"/>
  <c r="D62" i="5"/>
  <c r="D81" i="4"/>
  <c r="D36" i="5"/>
  <c r="D90" i="4"/>
  <c r="D7" i="5"/>
  <c r="D57" i="4"/>
  <c r="D123" i="5"/>
  <c r="D68" i="4"/>
  <c r="D61" i="5"/>
  <c r="D60" i="4"/>
  <c r="D13" i="5"/>
  <c r="D15" i="4"/>
  <c r="D11" i="5"/>
  <c r="D38" i="4"/>
  <c r="D122" i="5"/>
  <c r="D89" i="4"/>
  <c r="D104" i="5"/>
  <c r="D91" i="4"/>
  <c r="D107" i="5"/>
  <c r="D63" i="4"/>
  <c r="D89" i="5"/>
  <c r="D62" i="4"/>
  <c r="D93" i="5"/>
  <c r="D14" i="4"/>
  <c r="D101" i="5"/>
  <c r="D83" i="4"/>
  <c r="D83" i="5"/>
  <c r="D65" i="4"/>
  <c r="D71" i="5"/>
  <c r="D33" i="4"/>
  <c r="D86" i="5"/>
  <c r="D48" i="4"/>
  <c r="D68" i="5"/>
  <c r="D36" i="4"/>
  <c r="D66" i="5"/>
  <c r="D97" i="4"/>
  <c r="D53" i="5"/>
  <c r="D64" i="4"/>
  <c r="D51" i="5"/>
  <c r="D25" i="4"/>
  <c r="D24" i="5"/>
  <c r="D12" i="4"/>
  <c r="D56" i="5"/>
  <c r="D42" i="4"/>
  <c r="D27" i="5"/>
  <c r="D75" i="5" l="1"/>
  <c r="J71" i="5" s="1"/>
  <c r="D40" i="5"/>
  <c r="J36" i="5" s="1"/>
  <c r="D50" i="5"/>
  <c r="J46" i="5" s="1"/>
  <c r="D65" i="5"/>
  <c r="J61" i="5" s="1"/>
  <c r="D10" i="5"/>
  <c r="J6" i="5" s="1"/>
  <c r="D20" i="5"/>
  <c r="J16" i="5" s="1"/>
  <c r="D15" i="5"/>
  <c r="J11" i="5" s="1"/>
  <c r="D60" i="5"/>
  <c r="J56" i="5" s="1"/>
  <c r="D105" i="5"/>
  <c r="J101" i="5" s="1"/>
  <c r="D90" i="5"/>
  <c r="J86" i="5" s="1"/>
  <c r="D95" i="5"/>
  <c r="J91" i="5" s="1"/>
  <c r="D110" i="5"/>
  <c r="J106" i="5" s="1"/>
  <c r="D45" i="5"/>
  <c r="J41" i="5" s="1"/>
  <c r="D115" i="5"/>
  <c r="J111" i="5" s="1"/>
  <c r="D55" i="5"/>
  <c r="J51" i="5" s="1"/>
  <c r="D120" i="5"/>
  <c r="J116" i="5" s="1"/>
  <c r="D35" i="5"/>
  <c r="J31" i="5" s="1"/>
  <c r="D100" i="5"/>
  <c r="J96" i="5" s="1"/>
  <c r="D70" i="5"/>
  <c r="J66" i="5" s="1"/>
  <c r="D80" i="5"/>
  <c r="J76" i="5" s="1"/>
  <c r="D30" i="5"/>
  <c r="J26" i="5" s="1"/>
  <c r="D125" i="5"/>
  <c r="J121" i="5" s="1"/>
  <c r="D85" i="5"/>
  <c r="J81" i="5" s="1"/>
  <c r="D25" i="5"/>
  <c r="J21" i="5" s="1"/>
  <c r="A66" i="5" l="1"/>
  <c r="A81" i="5"/>
  <c r="A21" i="5"/>
  <c r="A76" i="5"/>
  <c r="A56" i="5"/>
  <c r="A61" i="5"/>
  <c r="A51" i="5"/>
  <c r="A11" i="5"/>
  <c r="A46" i="5"/>
  <c r="A86" i="5"/>
  <c r="A16" i="5"/>
  <c r="A36" i="5"/>
  <c r="A26" i="5"/>
  <c r="A31" i="5"/>
  <c r="A41" i="5"/>
  <c r="A6" i="5"/>
  <c r="A71" i="5"/>
  <c r="A91" i="5"/>
  <c r="A96" i="5"/>
  <c r="A101" i="5"/>
  <c r="A121" i="5"/>
  <c r="A116" i="5"/>
  <c r="A106" i="5"/>
  <c r="A111" i="5"/>
</calcChain>
</file>

<file path=xl/sharedStrings.xml><?xml version="1.0" encoding="utf-8"?>
<sst xmlns="http://schemas.openxmlformats.org/spreadsheetml/2006/main" count="706" uniqueCount="278">
  <si>
    <t>순위</t>
    <phoneticPr fontId="3" type="noConversion"/>
  </si>
  <si>
    <t>성         명</t>
    <phoneticPr fontId="3" type="noConversion"/>
  </si>
  <si>
    <t>PAR
(+/-)</t>
    <phoneticPr fontId="7" type="noConversion"/>
  </si>
  <si>
    <t>OUT</t>
    <phoneticPr fontId="3" type="noConversion"/>
  </si>
  <si>
    <t>IN</t>
    <phoneticPr fontId="3" type="noConversion"/>
  </si>
  <si>
    <t>TOTAL</t>
    <phoneticPr fontId="3" type="noConversion"/>
  </si>
  <si>
    <t>백6</t>
    <phoneticPr fontId="2" type="noConversion"/>
  </si>
  <si>
    <t>백3</t>
    <phoneticPr fontId="2" type="noConversion"/>
  </si>
  <si>
    <t>백1</t>
    <phoneticPr fontId="2" type="noConversion"/>
  </si>
  <si>
    <t>백9</t>
    <phoneticPr fontId="2" type="noConversion"/>
  </si>
  <si>
    <t>1R</t>
    <phoneticPr fontId="3" type="noConversion"/>
  </si>
  <si>
    <t>박성구</t>
  </si>
  <si>
    <t>황대석</t>
  </si>
  <si>
    <t>박봉재</t>
  </si>
  <si>
    <t>임석호</t>
  </si>
  <si>
    <t>김승일</t>
  </si>
  <si>
    <t>김재홍</t>
  </si>
  <si>
    <t>박상열</t>
  </si>
  <si>
    <t>양민호</t>
  </si>
  <si>
    <t>장봉식</t>
  </si>
  <si>
    <t>조두환</t>
  </si>
  <si>
    <t>곽현국</t>
  </si>
  <si>
    <t>정현</t>
  </si>
  <si>
    <t>박공섭</t>
  </si>
  <si>
    <t>정영곤</t>
  </si>
  <si>
    <t>박철성</t>
  </si>
  <si>
    <t>정회광</t>
  </si>
  <si>
    <t>최정환</t>
  </si>
  <si>
    <t>차의철</t>
  </si>
  <si>
    <t>성승환</t>
  </si>
  <si>
    <t>순위</t>
    <phoneticPr fontId="2" type="noConversion"/>
  </si>
  <si>
    <t>학교명</t>
    <phoneticPr fontId="2" type="noConversion"/>
  </si>
  <si>
    <t>선수명</t>
    <phoneticPr fontId="2" type="noConversion"/>
  </si>
  <si>
    <t>총합계</t>
    <phoneticPr fontId="2" type="noConversion"/>
  </si>
  <si>
    <t>1R</t>
    <phoneticPr fontId="2" type="noConversion"/>
  </si>
  <si>
    <t>FR</t>
    <phoneticPr fontId="2" type="noConversion"/>
  </si>
  <si>
    <t>1R</t>
  </si>
  <si>
    <t>합계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</si>
  <si>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</si>
  <si>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</si>
  <si>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</si>
  <si>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</si>
  <si>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</si>
  <si>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</si>
  <si>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</si>
  <si>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</si>
  <si>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</si>
  <si>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</si>
  <si>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</si>
  <si>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</si>
  <si>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</si>
  <si>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</si>
  <si>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</si>
  <si>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</si>
  <si>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</si>
  <si>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</si>
  <si>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Team Score</t>
    <phoneticPr fontId="2" type="noConversion"/>
  </si>
  <si>
    <t>TOTAL</t>
    <phoneticPr fontId="2" type="noConversion"/>
  </si>
  <si>
    <t>백18</t>
    <phoneticPr fontId="2" type="noConversion"/>
  </si>
  <si>
    <t>17번</t>
    <phoneticPr fontId="2" type="noConversion"/>
  </si>
  <si>
    <t>16번</t>
    <phoneticPr fontId="2" type="noConversion"/>
  </si>
  <si>
    <t>15번</t>
    <phoneticPr fontId="2" type="noConversion"/>
  </si>
  <si>
    <t>14번</t>
    <phoneticPr fontId="2" type="noConversion"/>
  </si>
  <si>
    <t>13번</t>
    <phoneticPr fontId="2" type="noConversion"/>
  </si>
  <si>
    <t>12번</t>
    <phoneticPr fontId="2" type="noConversion"/>
  </si>
  <si>
    <t>11번</t>
    <phoneticPr fontId="2" type="noConversion"/>
  </si>
  <si>
    <t>10번</t>
    <phoneticPr fontId="2" type="noConversion"/>
  </si>
  <si>
    <t>OUT</t>
    <phoneticPr fontId="2" type="noConversion"/>
  </si>
  <si>
    <t>IN</t>
    <phoneticPr fontId="2" type="noConversion"/>
  </si>
  <si>
    <t>임국민</t>
  </si>
  <si>
    <t>강양호</t>
  </si>
  <si>
    <t>신찬수</t>
  </si>
  <si>
    <t>김정환</t>
  </si>
  <si>
    <t>류명열</t>
  </si>
  <si>
    <t>서영규</t>
  </si>
  <si>
    <t>김경근</t>
  </si>
  <si>
    <t>조완상</t>
  </si>
  <si>
    <t>최종연</t>
  </si>
  <si>
    <t>이현진</t>
  </si>
  <si>
    <t>허정욱</t>
  </si>
  <si>
    <t>동성고</t>
    <phoneticPr fontId="2" type="noConversion"/>
  </si>
  <si>
    <t>금호고</t>
    <phoneticPr fontId="2" type="noConversion"/>
  </si>
  <si>
    <t>순천공고</t>
    <phoneticPr fontId="2" type="noConversion"/>
  </si>
  <si>
    <t>여수한영고</t>
    <phoneticPr fontId="2" type="noConversion"/>
  </si>
  <si>
    <t>나주영산고</t>
    <phoneticPr fontId="2" type="noConversion"/>
  </si>
  <si>
    <t>광주공고</t>
    <phoneticPr fontId="2" type="noConversion"/>
  </si>
  <si>
    <t>순천금당고</t>
    <phoneticPr fontId="2" type="noConversion"/>
  </si>
  <si>
    <t>대동고</t>
    <phoneticPr fontId="2" type="noConversion"/>
  </si>
  <si>
    <t>진흥고</t>
    <phoneticPr fontId="2" type="noConversion"/>
  </si>
  <si>
    <t>여수고</t>
    <phoneticPr fontId="2" type="noConversion"/>
  </si>
  <si>
    <t>2021 중흥S-클래스배 kbc 고교동문골프대회</t>
    <phoneticPr fontId="3" type="noConversion"/>
  </si>
  <si>
    <t xml:space="preserve"> 2021년  7월 22일(목) / 제1일경기 / 골드레이크CC</t>
    <phoneticPr fontId="3" type="noConversion"/>
  </si>
  <si>
    <t>2021.07.22</t>
    <phoneticPr fontId="7" type="noConversion"/>
  </si>
  <si>
    <t>김동호</t>
  </si>
  <si>
    <t>김동호</t>
    <phoneticPr fontId="2" type="noConversion"/>
  </si>
  <si>
    <t>숭의과학고</t>
  </si>
  <si>
    <t>숭의과학고</t>
    <phoneticPr fontId="2" type="noConversion"/>
  </si>
  <si>
    <t>유상권</t>
  </si>
  <si>
    <t>유상권</t>
    <phoneticPr fontId="2" type="noConversion"/>
  </si>
  <si>
    <t>대동고</t>
    <phoneticPr fontId="2" type="noConversion"/>
  </si>
  <si>
    <t>김태봉</t>
  </si>
  <si>
    <t>김태봉</t>
    <phoneticPr fontId="2" type="noConversion"/>
  </si>
  <si>
    <t>나주영산고</t>
    <phoneticPr fontId="2" type="noConversion"/>
  </si>
  <si>
    <t>이우교</t>
  </si>
  <si>
    <t>이우교</t>
    <phoneticPr fontId="2" type="noConversion"/>
  </si>
  <si>
    <t>순천금당고</t>
    <phoneticPr fontId="2" type="noConversion"/>
  </si>
  <si>
    <t>조완상</t>
    <phoneticPr fontId="2" type="noConversion"/>
  </si>
  <si>
    <t>광주공고</t>
    <phoneticPr fontId="2" type="noConversion"/>
  </si>
  <si>
    <t>대동고</t>
    <phoneticPr fontId="2" type="noConversion"/>
  </si>
  <si>
    <t>나주영산고</t>
    <phoneticPr fontId="2" type="noConversion"/>
  </si>
  <si>
    <t>순천금당고</t>
    <phoneticPr fontId="2" type="noConversion"/>
  </si>
  <si>
    <t>광주공고</t>
    <phoneticPr fontId="2" type="noConversion"/>
  </si>
  <si>
    <t>강기석</t>
    <phoneticPr fontId="2" type="noConversion"/>
  </si>
  <si>
    <t>숭의과학고</t>
    <phoneticPr fontId="2" type="noConversion"/>
  </si>
  <si>
    <t>김상곤</t>
    <phoneticPr fontId="2" type="noConversion"/>
  </si>
  <si>
    <t>이현진</t>
    <phoneticPr fontId="2" type="noConversion"/>
  </si>
  <si>
    <t>신찬수</t>
    <phoneticPr fontId="2" type="noConversion"/>
  </si>
  <si>
    <t>이창기</t>
    <phoneticPr fontId="2" type="noConversion"/>
  </si>
  <si>
    <t>김기성</t>
    <phoneticPr fontId="2" type="noConversion"/>
  </si>
  <si>
    <t>성승환</t>
    <phoneticPr fontId="2" type="noConversion"/>
  </si>
  <si>
    <t>김재명</t>
    <phoneticPr fontId="2" type="noConversion"/>
  </si>
  <si>
    <t>박봉재</t>
    <phoneticPr fontId="2" type="noConversion"/>
  </si>
  <si>
    <t>허정욱</t>
    <phoneticPr fontId="2" type="noConversion"/>
  </si>
  <si>
    <t>최종연</t>
    <phoneticPr fontId="2" type="noConversion"/>
  </si>
  <si>
    <t>박성구</t>
    <phoneticPr fontId="2" type="noConversion"/>
  </si>
  <si>
    <t>이기준</t>
    <phoneticPr fontId="2" type="noConversion"/>
  </si>
  <si>
    <t>정영곤</t>
    <phoneticPr fontId="2" type="noConversion"/>
  </si>
  <si>
    <t>최경호</t>
    <phoneticPr fontId="2" type="noConversion"/>
  </si>
  <si>
    <t>홍성락</t>
    <phoneticPr fontId="2" type="noConversion"/>
  </si>
  <si>
    <t>김태훈</t>
    <phoneticPr fontId="2" type="noConversion"/>
  </si>
  <si>
    <t>순천매산고</t>
    <phoneticPr fontId="2" type="noConversion"/>
  </si>
  <si>
    <t>고광건</t>
    <phoneticPr fontId="2" type="noConversion"/>
  </si>
  <si>
    <t>동신고</t>
    <phoneticPr fontId="2" type="noConversion"/>
  </si>
  <si>
    <t>이준식</t>
    <phoneticPr fontId="2" type="noConversion"/>
  </si>
  <si>
    <t>여수고</t>
    <phoneticPr fontId="2" type="noConversion"/>
  </si>
  <si>
    <t>김상용</t>
    <phoneticPr fontId="2" type="noConversion"/>
  </si>
  <si>
    <t>순천공고</t>
    <phoneticPr fontId="2" type="noConversion"/>
  </si>
  <si>
    <t>정상수</t>
    <phoneticPr fontId="2" type="noConversion"/>
  </si>
  <si>
    <t>순천매산고</t>
    <phoneticPr fontId="2" type="noConversion"/>
  </si>
  <si>
    <t>박관수</t>
    <phoneticPr fontId="2" type="noConversion"/>
  </si>
  <si>
    <t>김정환</t>
    <phoneticPr fontId="2" type="noConversion"/>
  </si>
  <si>
    <t>이명재</t>
    <phoneticPr fontId="2" type="noConversion"/>
  </si>
  <si>
    <t>황대석</t>
    <phoneticPr fontId="2" type="noConversion"/>
  </si>
  <si>
    <t>장봉식</t>
    <phoneticPr fontId="2" type="noConversion"/>
  </si>
  <si>
    <t>강양호</t>
    <phoneticPr fontId="2" type="noConversion"/>
  </si>
  <si>
    <t>여수고</t>
    <phoneticPr fontId="2" type="noConversion"/>
  </si>
  <si>
    <t>류명열</t>
    <phoneticPr fontId="2" type="noConversion"/>
  </si>
  <si>
    <t>순천공고</t>
    <phoneticPr fontId="2" type="noConversion"/>
  </si>
  <si>
    <t>박재선</t>
    <phoneticPr fontId="2" type="noConversion"/>
  </si>
  <si>
    <t>박상열</t>
    <phoneticPr fontId="2" type="noConversion"/>
  </si>
  <si>
    <t>동신고</t>
    <phoneticPr fontId="2" type="noConversion"/>
  </si>
  <si>
    <t>최정환</t>
    <phoneticPr fontId="2" type="noConversion"/>
  </si>
  <si>
    <t>개인전</t>
    <phoneticPr fontId="2" type="noConversion"/>
  </si>
  <si>
    <t>고은상</t>
    <phoneticPr fontId="2" type="noConversion"/>
  </si>
  <si>
    <t>구진섭</t>
    <phoneticPr fontId="2" type="noConversion"/>
  </si>
  <si>
    <t>개인전</t>
    <phoneticPr fontId="2" type="noConversion"/>
  </si>
  <si>
    <t>정대빈</t>
    <phoneticPr fontId="2" type="noConversion"/>
  </si>
  <si>
    <t>여천고</t>
    <phoneticPr fontId="2" type="noConversion"/>
  </si>
  <si>
    <t>강현수</t>
    <phoneticPr fontId="2" type="noConversion"/>
  </si>
  <si>
    <t>전남고</t>
    <phoneticPr fontId="2" type="noConversion"/>
  </si>
  <si>
    <t>김남열</t>
    <phoneticPr fontId="2" type="noConversion"/>
  </si>
  <si>
    <t>여수공고</t>
    <phoneticPr fontId="2" type="noConversion"/>
  </si>
  <si>
    <t>전행수</t>
    <phoneticPr fontId="2" type="noConversion"/>
  </si>
  <si>
    <t>전남공고</t>
    <phoneticPr fontId="2" type="noConversion"/>
  </si>
  <si>
    <t>이충훈</t>
    <phoneticPr fontId="2" type="noConversion"/>
  </si>
  <si>
    <t>여천고</t>
    <phoneticPr fontId="2" type="noConversion"/>
  </si>
  <si>
    <t>윤치선</t>
    <phoneticPr fontId="2" type="noConversion"/>
  </si>
  <si>
    <t>백귀성</t>
    <phoneticPr fontId="2" type="noConversion"/>
  </si>
  <si>
    <t>홍남주</t>
    <phoneticPr fontId="2" type="noConversion"/>
  </si>
  <si>
    <t>전남공고</t>
    <phoneticPr fontId="2" type="noConversion"/>
  </si>
  <si>
    <t>김종표</t>
    <phoneticPr fontId="2" type="noConversion"/>
  </si>
  <si>
    <t>이현옥</t>
    <phoneticPr fontId="2" type="noConversion"/>
  </si>
  <si>
    <t>전남고</t>
    <phoneticPr fontId="2" type="noConversion"/>
  </si>
  <si>
    <t>최종만</t>
    <phoneticPr fontId="2" type="noConversion"/>
  </si>
  <si>
    <t>여수공고</t>
    <phoneticPr fontId="2" type="noConversion"/>
  </si>
  <si>
    <t>안호</t>
    <phoneticPr fontId="2" type="noConversion"/>
  </si>
  <si>
    <t>최경식</t>
    <phoneticPr fontId="2" type="noConversion"/>
  </si>
  <si>
    <t>선성기</t>
    <phoneticPr fontId="2" type="noConversion"/>
  </si>
  <si>
    <t>허영범</t>
    <phoneticPr fontId="2" type="noConversion"/>
  </si>
  <si>
    <t>김기순</t>
    <phoneticPr fontId="2" type="noConversion"/>
  </si>
  <si>
    <t>김재홍</t>
    <phoneticPr fontId="2" type="noConversion"/>
  </si>
  <si>
    <t>진승원</t>
    <phoneticPr fontId="2" type="noConversion"/>
  </si>
  <si>
    <t>차의철</t>
    <phoneticPr fontId="2" type="noConversion"/>
  </si>
  <si>
    <t>이명구</t>
    <phoneticPr fontId="2" type="noConversion"/>
  </si>
  <si>
    <t>양민호</t>
    <phoneticPr fontId="2" type="noConversion"/>
  </si>
  <si>
    <t>여수한영고</t>
    <phoneticPr fontId="2" type="noConversion"/>
  </si>
  <si>
    <t>정정훈</t>
    <phoneticPr fontId="2" type="noConversion"/>
  </si>
  <si>
    <t>동성고</t>
    <phoneticPr fontId="2" type="noConversion"/>
  </si>
  <si>
    <t>임석호</t>
    <phoneticPr fontId="2" type="noConversion"/>
  </si>
  <si>
    <t>진흥고</t>
    <phoneticPr fontId="2" type="noConversion"/>
  </si>
  <si>
    <t>최경석</t>
    <phoneticPr fontId="2" type="noConversion"/>
  </si>
  <si>
    <t>금호고</t>
    <phoneticPr fontId="2" type="noConversion"/>
  </si>
  <si>
    <t>곽현국</t>
    <phoneticPr fontId="2" type="noConversion"/>
  </si>
  <si>
    <t>김경근</t>
    <phoneticPr fontId="2" type="noConversion"/>
  </si>
  <si>
    <t>서영규</t>
    <phoneticPr fontId="2" type="noConversion"/>
  </si>
  <si>
    <t>박철성</t>
    <phoneticPr fontId="2" type="noConversion"/>
  </si>
  <si>
    <t>정현</t>
    <phoneticPr fontId="2" type="noConversion"/>
  </si>
  <si>
    <t>조두환</t>
    <phoneticPr fontId="2" type="noConversion"/>
  </si>
  <si>
    <t>김승일</t>
    <phoneticPr fontId="2" type="noConversion"/>
  </si>
  <si>
    <t>정회광</t>
    <phoneticPr fontId="2" type="noConversion"/>
  </si>
  <si>
    <t>FR</t>
    <phoneticPr fontId="3" type="noConversion"/>
  </si>
  <si>
    <t xml:space="preserve"> 2021년  7월 23일 / 최종일 / 골드레이크CC</t>
    <phoneticPr fontId="3" type="noConversion"/>
  </si>
  <si>
    <t>2021.07.23</t>
    <phoneticPr fontId="7" type="noConversion"/>
  </si>
  <si>
    <t>2021 중흥S-클래스배 kbc 고교동문골프대회</t>
    <phoneticPr fontId="2" type="noConversion"/>
  </si>
  <si>
    <r>
      <rPr>
        <b/>
        <sz val="14"/>
        <color theme="1"/>
        <rFont val="맑은 고딕"/>
        <family val="3"/>
        <charset val="129"/>
        <scheme val="minor"/>
      </rPr>
      <t xml:space="preserve"> [단체전]</t>
    </r>
    <r>
      <rPr>
        <sz val="11"/>
        <color theme="1"/>
        <rFont val="맑은 고딕"/>
        <family val="3"/>
        <charset val="129"/>
        <scheme val="minor"/>
      </rPr>
      <t xml:space="preserve">                 2021년 07월 22일 ~ 07월 23일 / 골드레이크CC(밸리.힐)</t>
    </r>
    <phoneticPr fontId="2" type="noConversion"/>
  </si>
  <si>
    <t>금호고</t>
    <phoneticPr fontId="2" type="noConversion"/>
  </si>
  <si>
    <t>여천고</t>
    <phoneticPr fontId="2" type="noConversion"/>
  </si>
  <si>
    <t>동신고</t>
    <phoneticPr fontId="2" type="noConversion"/>
  </si>
  <si>
    <t>전남고</t>
    <phoneticPr fontId="2" type="noConversion"/>
  </si>
  <si>
    <t>여수고</t>
    <phoneticPr fontId="2" type="noConversion"/>
  </si>
  <si>
    <t>광주공고</t>
    <phoneticPr fontId="2" type="noConversion"/>
  </si>
  <si>
    <t>여수공고</t>
    <phoneticPr fontId="2" type="noConversion"/>
  </si>
  <si>
    <t>여수한영고</t>
    <phoneticPr fontId="2" type="noConversion"/>
  </si>
  <si>
    <t>나주영산고</t>
    <phoneticPr fontId="2" type="noConversion"/>
  </si>
  <si>
    <t>순천매산고</t>
    <phoneticPr fontId="2" type="noConversion"/>
  </si>
  <si>
    <t>전남공고</t>
    <phoneticPr fontId="2" type="noConversion"/>
  </si>
  <si>
    <t>순천공고</t>
    <phoneticPr fontId="2" type="noConversion"/>
  </si>
  <si>
    <t>진흥고</t>
    <phoneticPr fontId="2" type="noConversion"/>
  </si>
  <si>
    <t>동성고</t>
    <phoneticPr fontId="2" type="noConversion"/>
  </si>
  <si>
    <t>대동고</t>
    <phoneticPr fontId="2" type="noConversion"/>
  </si>
  <si>
    <t>순천금당고</t>
    <phoneticPr fontId="2" type="noConversion"/>
  </si>
  <si>
    <t>이명구</t>
  </si>
  <si>
    <t>최경석</t>
  </si>
  <si>
    <t>최경식</t>
  </si>
  <si>
    <t>김종표</t>
  </si>
  <si>
    <t>이충훈</t>
  </si>
  <si>
    <t>정대빈</t>
  </si>
  <si>
    <t>박관수</t>
  </si>
  <si>
    <t>고광건</t>
  </si>
  <si>
    <t>선성기</t>
  </si>
  <si>
    <t>윤치선</t>
  </si>
  <si>
    <t>이현옥</t>
  </si>
  <si>
    <t>강현수</t>
  </si>
  <si>
    <t>이준식</t>
  </si>
  <si>
    <t>최경호</t>
  </si>
  <si>
    <t>김재명</t>
  </si>
  <si>
    <t>허영범</t>
  </si>
  <si>
    <t>최종만</t>
  </si>
  <si>
    <t>백귀성</t>
  </si>
  <si>
    <t>김남열</t>
  </si>
  <si>
    <t>이기준</t>
  </si>
  <si>
    <t>김상곤</t>
  </si>
  <si>
    <t>김태훈</t>
  </si>
  <si>
    <t>정상수</t>
  </si>
  <si>
    <t>박재선</t>
  </si>
  <si>
    <t>안호</t>
  </si>
  <si>
    <t>전행수</t>
  </si>
  <si>
    <t>김기순</t>
  </si>
  <si>
    <t>홍남주</t>
  </si>
  <si>
    <t>이명재</t>
  </si>
  <si>
    <t>홍성락</t>
  </si>
  <si>
    <t>김상용</t>
  </si>
  <si>
    <t>진승원</t>
  </si>
  <si>
    <t>정정훈</t>
  </si>
  <si>
    <t>이창기</t>
  </si>
  <si>
    <t>김기성</t>
  </si>
  <si>
    <t>강기석</t>
  </si>
  <si>
    <t>대동고</t>
  </si>
  <si>
    <t>나주영산고</t>
  </si>
  <si>
    <t>순천금당고</t>
  </si>
  <si>
    <t>광주공고</t>
  </si>
  <si>
    <t>여수고</t>
  </si>
  <si>
    <t>순천공고</t>
  </si>
  <si>
    <t>순천매산고</t>
  </si>
  <si>
    <t>동신고</t>
  </si>
  <si>
    <t>개인전</t>
  </si>
  <si>
    <t>고은상</t>
  </si>
  <si>
    <t>구진섭</t>
  </si>
  <si>
    <t>여천고</t>
  </si>
  <si>
    <t>전남고</t>
  </si>
  <si>
    <t>여수공고</t>
  </si>
  <si>
    <t>전남공고</t>
  </si>
  <si>
    <t>여수한영고</t>
  </si>
  <si>
    <t>동성고</t>
  </si>
  <si>
    <t>진흥고</t>
  </si>
  <si>
    <t>금호고</t>
  </si>
  <si>
    <t>개인전(기권)</t>
    <phoneticPr fontId="2" type="noConversion"/>
  </si>
  <si>
    <t>개인전(기권)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</si>
</sst>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27" x14ac:knownFonts="1">
    <font>
      <sz val="11"/>
      <color theme="1"/>
      <name val="맑은 고딕"/>
      <family val="3"/>
      <charset val="129"/>
      <scheme val="minor"/>
    </font>
    <font>
      <sz val="26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4"/>
      <name val="굴림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b/>
      <sz val="10"/>
      <name val="굴림"/>
      <family val="3"/>
      <charset val="129"/>
    </font>
    <font>
      <sz val="10"/>
      <name val="HY견고딕"/>
      <family val="1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2"/>
      <name val="굴림체"/>
      <family val="3"/>
      <charset val="129"/>
    </font>
    <font>
      <b/>
      <sz val="16"/>
      <name val="굴림"/>
      <family val="3"/>
      <charset val="129"/>
    </font>
    <font>
      <sz val="24"/>
      <name val="HY헤드라인M"/>
      <family val="1"/>
      <charset val="129"/>
    </font>
    <font>
      <sz val="20"/>
      <color theme="1"/>
      <name val="HY견고딕"/>
      <family val="1"/>
      <charset val="129"/>
    </font>
    <font>
      <b/>
      <sz val="14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sz val="9"/>
      <name val="돋움"/>
      <family val="3"/>
      <charset val="129"/>
    </font>
    <font>
      <sz val="9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굴림"/>
      <family val="3"/>
      <charset val="129"/>
    </font>
    <font>
      <u/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>
      <alignment vertical="center"/>
    </xf>
  </cellStyleXfs>
  <cellXfs count="160">
    <xf numFmtId="0" fontId="0" fillId="0" borderId="0" xfId="0">
      <alignment vertical="center"/>
    </xf>
    <xf numFmtId="0" fontId="4" fillId="2" borderId="0" xfId="0" applyFont="1" applyFill="1" applyAlignment="1"/>
    <xf numFmtId="0" fontId="6" fillId="0" borderId="0" xfId="1" applyFill="1" applyAlignment="1"/>
    <xf numFmtId="0" fontId="13" fillId="3" borderId="3" xfId="1" applyFont="1" applyFill="1" applyBorder="1" applyAlignment="1">
      <alignment horizontal="center" vertical="center"/>
    </xf>
    <xf numFmtId="0" fontId="14" fillId="0" borderId="0" xfId="1" applyFont="1"/>
    <xf numFmtId="0" fontId="10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6" fillId="0" borderId="0" xfId="1"/>
    <xf numFmtId="0" fontId="5" fillId="2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13" fillId="3" borderId="9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5" fillId="5" borderId="12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5" fillId="5" borderId="16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center" vertical="center"/>
    </xf>
    <xf numFmtId="0" fontId="10" fillId="3" borderId="22" xfId="1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>
      <alignment vertical="center"/>
    </xf>
    <xf numFmtId="0" fontId="21" fillId="2" borderId="0" xfId="0" applyFont="1" applyFill="1" applyAlignment="1"/>
    <xf numFmtId="0" fontId="22" fillId="0" borderId="0" xfId="1" applyFont="1"/>
    <xf numFmtId="0" fontId="15" fillId="3" borderId="14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4" fillId="0" borderId="0" xfId="1" applyFont="1" applyFill="1"/>
    <xf numFmtId="0" fontId="10" fillId="0" borderId="36" xfId="1" applyFont="1" applyFill="1" applyBorder="1" applyAlignment="1">
      <alignment horizontal="center" vertical="center"/>
    </xf>
    <xf numFmtId="0" fontId="10" fillId="4" borderId="43" xfId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/>
    </xf>
    <xf numFmtId="0" fontId="23" fillId="0" borderId="0" xfId="1" applyFont="1"/>
    <xf numFmtId="0" fontId="0" fillId="0" borderId="44" xfId="0" applyFont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/>
    </xf>
    <xf numFmtId="0" fontId="15" fillId="3" borderId="22" xfId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horizontal="center" vertical="center"/>
    </xf>
    <xf numFmtId="0" fontId="15" fillId="5" borderId="35" xfId="1" applyFont="1" applyFill="1" applyBorder="1" applyAlignment="1">
      <alignment horizontal="center" vertical="center"/>
    </xf>
    <xf numFmtId="0" fontId="15" fillId="5" borderId="34" xfId="1" applyFont="1" applyFill="1" applyBorder="1" applyAlignment="1">
      <alignment horizontal="center" vertical="center"/>
    </xf>
    <xf numFmtId="0" fontId="14" fillId="0" borderId="42" xfId="1" applyFont="1" applyBorder="1"/>
    <xf numFmtId="0" fontId="14" fillId="0" borderId="0" xfId="1" applyFont="1" applyBorder="1"/>
    <xf numFmtId="0" fontId="13" fillId="5" borderId="34" xfId="1" applyFont="1" applyFill="1" applyBorder="1" applyAlignment="1">
      <alignment horizontal="center" vertical="center"/>
    </xf>
    <xf numFmtId="0" fontId="10" fillId="5" borderId="34" xfId="1" applyFont="1" applyFill="1" applyBorder="1" applyAlignment="1">
      <alignment horizontal="center" vertical="center"/>
    </xf>
    <xf numFmtId="0" fontId="10" fillId="5" borderId="43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4" borderId="41" xfId="1" applyFont="1" applyFill="1" applyBorder="1" applyAlignment="1">
      <alignment horizontal="center" vertical="center"/>
    </xf>
    <xf numFmtId="0" fontId="10" fillId="5" borderId="41" xfId="1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0" fillId="5" borderId="15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right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 wrapText="1"/>
    </xf>
    <xf numFmtId="0" fontId="12" fillId="3" borderId="18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8"/>
  <sheetViews>
    <sheetView view="pageBreakPreview" zoomScale="65" zoomScaleSheetLayoutView="65" workbookViewId="0">
      <pane ySplit="5" topLeftCell="A67" activePane="bottomLeft" state="frozen"/>
      <selection pane="bottomLeft" activeCell="Y7" sqref="Y7:Y77"/>
    </sheetView>
  </sheetViews>
  <sheetFormatPr defaultColWidth="9" defaultRowHeight="14.4" x14ac:dyDescent="0.25"/>
  <cols>
    <col min="1" max="1" width="4.19921875" style="8" customWidth="1"/>
    <col min="2" max="2" width="11.5" style="9" customWidth="1"/>
    <col min="3" max="3" width="19" style="9" customWidth="1"/>
    <col min="4" max="4" width="5.59765625" style="10" customWidth="1"/>
    <col min="5" max="7" width="3.09765625" style="10" customWidth="1"/>
    <col min="8" max="8" width="3" style="10" customWidth="1"/>
    <col min="9" max="13" width="3.09765625" style="10" customWidth="1"/>
    <col min="14" max="14" width="4.19921875" style="10" customWidth="1"/>
    <col min="15" max="23" width="3.09765625" style="10" customWidth="1"/>
    <col min="24" max="24" width="4.19921875" style="10" customWidth="1"/>
    <col min="25" max="25" width="7.8984375" style="10" customWidth="1"/>
    <col min="26" max="26" width="5.59765625" style="10" hidden="1" customWidth="1"/>
    <col min="27" max="29" width="3.09765625" style="10" hidden="1" customWidth="1"/>
    <col min="30" max="30" width="3" style="10" hidden="1" customWidth="1"/>
    <col min="31" max="35" width="3.09765625" style="10" hidden="1" customWidth="1"/>
    <col min="36" max="36" width="4.19921875" style="10" hidden="1" customWidth="1"/>
    <col min="37" max="45" width="3.09765625" style="10" hidden="1" customWidth="1"/>
    <col min="46" max="46" width="4.19921875" style="10" hidden="1" customWidth="1"/>
    <col min="47" max="49" width="7.8984375" style="10" hidden="1" customWidth="1"/>
    <col min="50" max="53" width="3.5" style="11" customWidth="1"/>
    <col min="54" max="16384" width="9" style="11"/>
  </cols>
  <sheetData>
    <row r="1" spans="1:53" s="1" customFormat="1" ht="39.75" customHeight="1" x14ac:dyDescent="0.4">
      <c r="A1" s="106" t="s">
        <v>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1:53" s="1" customFormat="1" ht="27" customHeight="1" x14ac:dyDescent="0.4">
      <c r="A2" s="107" t="s">
        <v>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53" s="2" customFormat="1" ht="18.75" customHeight="1" thickBot="1" x14ac:dyDescent="0.3">
      <c r="A3" s="108"/>
      <c r="B3" s="108"/>
      <c r="C3" s="108"/>
      <c r="D3" s="25"/>
      <c r="E3" s="109" t="s">
        <v>92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</row>
    <row r="4" spans="1:53" s="4" customFormat="1" ht="18" customHeight="1" x14ac:dyDescent="0.2">
      <c r="A4" s="111" t="s">
        <v>0</v>
      </c>
      <c r="B4" s="113" t="s">
        <v>1</v>
      </c>
      <c r="C4" s="114"/>
      <c r="D4" s="117" t="s">
        <v>2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 t="s">
        <v>3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 t="s">
        <v>4</v>
      </c>
      <c r="Y4" s="27" t="s">
        <v>5</v>
      </c>
      <c r="Z4" s="119" t="s">
        <v>2</v>
      </c>
      <c r="AA4" s="3">
        <v>1</v>
      </c>
      <c r="AB4" s="3">
        <v>2</v>
      </c>
      <c r="AC4" s="3">
        <v>3</v>
      </c>
      <c r="AD4" s="3">
        <v>4</v>
      </c>
      <c r="AE4" s="3">
        <v>5</v>
      </c>
      <c r="AF4" s="3">
        <v>6</v>
      </c>
      <c r="AG4" s="3">
        <v>7</v>
      </c>
      <c r="AH4" s="3">
        <v>8</v>
      </c>
      <c r="AI4" s="3">
        <v>9</v>
      </c>
      <c r="AJ4" s="3" t="s">
        <v>3</v>
      </c>
      <c r="AK4" s="3">
        <v>10</v>
      </c>
      <c r="AL4" s="3">
        <v>11</v>
      </c>
      <c r="AM4" s="3">
        <v>12</v>
      </c>
      <c r="AN4" s="3">
        <v>13</v>
      </c>
      <c r="AO4" s="3">
        <v>14</v>
      </c>
      <c r="AP4" s="3">
        <v>15</v>
      </c>
      <c r="AQ4" s="3">
        <v>16</v>
      </c>
      <c r="AR4" s="3">
        <v>17</v>
      </c>
      <c r="AS4" s="3">
        <v>18</v>
      </c>
      <c r="AT4" s="3" t="s">
        <v>4</v>
      </c>
      <c r="AU4" s="3" t="s">
        <v>5</v>
      </c>
      <c r="AV4" s="3" t="s">
        <v>10</v>
      </c>
      <c r="AW4" s="3" t="s">
        <v>5</v>
      </c>
    </row>
    <row r="5" spans="1:53" s="4" customFormat="1" ht="18" customHeight="1" thickBot="1" x14ac:dyDescent="0.25">
      <c r="A5" s="112"/>
      <c r="B5" s="115"/>
      <c r="C5" s="116"/>
      <c r="D5" s="118"/>
      <c r="E5" s="36">
        <v>4</v>
      </c>
      <c r="F5" s="36">
        <v>3</v>
      </c>
      <c r="G5" s="36">
        <v>4</v>
      </c>
      <c r="H5" s="36">
        <v>5</v>
      </c>
      <c r="I5" s="36">
        <v>4</v>
      </c>
      <c r="J5" s="36">
        <v>4</v>
      </c>
      <c r="K5" s="36">
        <v>4</v>
      </c>
      <c r="L5" s="36">
        <v>3</v>
      </c>
      <c r="M5" s="36">
        <v>5</v>
      </c>
      <c r="N5" s="36">
        <f t="shared" ref="N5" si="0">SUM(E5:M5)</f>
        <v>36</v>
      </c>
      <c r="O5" s="36">
        <v>4</v>
      </c>
      <c r="P5" s="36">
        <v>5</v>
      </c>
      <c r="Q5" s="36">
        <v>4</v>
      </c>
      <c r="R5" s="36">
        <v>3</v>
      </c>
      <c r="S5" s="36">
        <v>4</v>
      </c>
      <c r="T5" s="36">
        <v>5</v>
      </c>
      <c r="U5" s="36">
        <v>3</v>
      </c>
      <c r="V5" s="36">
        <v>4</v>
      </c>
      <c r="W5" s="36">
        <v>4</v>
      </c>
      <c r="X5" s="36">
        <f t="shared" ref="X5" si="1">SUM(O5:W5)</f>
        <v>36</v>
      </c>
      <c r="Y5" s="37">
        <f t="shared" ref="Y5" si="2">N5+X5</f>
        <v>72</v>
      </c>
      <c r="Z5" s="120"/>
      <c r="AA5" s="5">
        <v>5</v>
      </c>
      <c r="AB5" s="5">
        <v>4</v>
      </c>
      <c r="AC5" s="5">
        <v>4</v>
      </c>
      <c r="AD5" s="5">
        <v>4</v>
      </c>
      <c r="AE5" s="5">
        <v>3</v>
      </c>
      <c r="AF5" s="5">
        <v>4</v>
      </c>
      <c r="AG5" s="5">
        <v>5</v>
      </c>
      <c r="AH5" s="5">
        <v>3</v>
      </c>
      <c r="AI5" s="5">
        <v>4</v>
      </c>
      <c r="AJ5" s="5">
        <v>36</v>
      </c>
      <c r="AK5" s="5">
        <v>4</v>
      </c>
      <c r="AL5" s="5">
        <v>4</v>
      </c>
      <c r="AM5" s="5">
        <v>3</v>
      </c>
      <c r="AN5" s="5">
        <v>5</v>
      </c>
      <c r="AO5" s="5">
        <v>4</v>
      </c>
      <c r="AP5" s="5">
        <v>3</v>
      </c>
      <c r="AQ5" s="5">
        <v>4</v>
      </c>
      <c r="AR5" s="5">
        <v>5</v>
      </c>
      <c r="AS5" s="5">
        <v>4</v>
      </c>
      <c r="AT5" s="5">
        <v>36</v>
      </c>
      <c r="AU5" s="6">
        <v>72</v>
      </c>
      <c r="AV5" s="6">
        <v>72</v>
      </c>
      <c r="AW5" s="6">
        <v>144</v>
      </c>
      <c r="AX5" s="4" t="s">
        <v>9</v>
      </c>
      <c r="AY5" s="4" t="s">
        <v>6</v>
      </c>
      <c r="AZ5" s="4" t="s">
        <v>7</v>
      </c>
      <c r="BA5" s="4" t="s">
        <v>8</v>
      </c>
    </row>
    <row r="6" spans="1:53" s="4" customFormat="1" ht="18" customHeight="1" x14ac:dyDescent="0.2">
      <c r="A6" s="39"/>
      <c r="B6" s="40"/>
      <c r="C6" s="41"/>
      <c r="D6" s="44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  <c r="Z6" s="38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6"/>
      <c r="AV6" s="6"/>
      <c r="AW6" s="6"/>
    </row>
    <row r="7" spans="1:53" s="4" customFormat="1" ht="18" customHeight="1" x14ac:dyDescent="0.2">
      <c r="A7" s="28">
        <v>1</v>
      </c>
      <c r="B7" s="22" t="s">
        <v>101</v>
      </c>
      <c r="C7" s="22" t="s">
        <v>102</v>
      </c>
      <c r="D7" s="18">
        <f t="shared" ref="D7:D38" si="3">Y7-72</f>
        <v>-2</v>
      </c>
      <c r="E7" s="7">
        <v>5</v>
      </c>
      <c r="F7" s="7">
        <v>4</v>
      </c>
      <c r="G7" s="7">
        <v>4</v>
      </c>
      <c r="H7" s="7">
        <v>4</v>
      </c>
      <c r="I7" s="7">
        <v>4</v>
      </c>
      <c r="J7" s="7">
        <v>4</v>
      </c>
      <c r="K7" s="7">
        <v>3</v>
      </c>
      <c r="L7" s="7">
        <v>3</v>
      </c>
      <c r="M7" s="7">
        <v>5</v>
      </c>
      <c r="N7" s="19">
        <f t="shared" ref="N7:N38" si="4">SUM(E7:M7)</f>
        <v>36</v>
      </c>
      <c r="O7" s="7">
        <v>4</v>
      </c>
      <c r="P7" s="7">
        <v>5</v>
      </c>
      <c r="Q7" s="7">
        <v>3</v>
      </c>
      <c r="R7" s="7">
        <v>4</v>
      </c>
      <c r="S7" s="7">
        <v>3</v>
      </c>
      <c r="T7" s="7">
        <v>4</v>
      </c>
      <c r="U7" s="7">
        <v>3</v>
      </c>
      <c r="V7" s="7">
        <v>4</v>
      </c>
      <c r="W7" s="7">
        <v>4</v>
      </c>
      <c r="X7" s="19">
        <f t="shared" ref="X7:X38" si="5">SUM(O7:W7)</f>
        <v>34</v>
      </c>
      <c r="Y7" s="29">
        <f t="shared" ref="Y7:Y38" si="6">N7+X7</f>
        <v>70</v>
      </c>
      <c r="Z7" s="18"/>
      <c r="AA7" s="7"/>
      <c r="AB7" s="7"/>
      <c r="AC7" s="7"/>
      <c r="AD7" s="7"/>
      <c r="AE7" s="7"/>
      <c r="AF7" s="7"/>
      <c r="AG7" s="7"/>
      <c r="AH7" s="7"/>
      <c r="AI7" s="7"/>
      <c r="AJ7" s="19"/>
      <c r="AK7" s="7"/>
      <c r="AL7" s="7"/>
      <c r="AM7" s="7"/>
      <c r="AN7" s="7"/>
      <c r="AO7" s="7"/>
      <c r="AP7" s="7"/>
      <c r="AQ7" s="7"/>
      <c r="AR7" s="7"/>
      <c r="AS7" s="7"/>
      <c r="AT7" s="19"/>
      <c r="AU7" s="20"/>
      <c r="AV7" s="20"/>
      <c r="AW7" s="20"/>
      <c r="AX7" s="4">
        <f t="shared" ref="AX7:AX38" si="7">W7+V7+U7+T7+S7+R7+Q7+P7+O7</f>
        <v>34</v>
      </c>
      <c r="AY7" s="4">
        <f t="shared" ref="AY7:AY38" si="8">W7+V7+U7+T7+S7+R7</f>
        <v>22</v>
      </c>
      <c r="AZ7" s="4">
        <f t="shared" ref="AZ7:AZ38" si="9">W7+V7+U7</f>
        <v>11</v>
      </c>
      <c r="BA7" s="4">
        <f t="shared" ref="BA7:BA38" si="10">W7</f>
        <v>4</v>
      </c>
    </row>
    <row r="8" spans="1:53" s="4" customFormat="1" ht="18" customHeight="1" x14ac:dyDescent="0.2">
      <c r="A8" s="28">
        <v>2</v>
      </c>
      <c r="B8" s="87" t="s">
        <v>129</v>
      </c>
      <c r="C8" s="88" t="s">
        <v>130</v>
      </c>
      <c r="D8" s="18">
        <f t="shared" si="3"/>
        <v>-2</v>
      </c>
      <c r="E8" s="7">
        <v>4</v>
      </c>
      <c r="F8" s="7">
        <v>3</v>
      </c>
      <c r="G8" s="7">
        <v>3</v>
      </c>
      <c r="H8" s="7">
        <v>4</v>
      </c>
      <c r="I8" s="7">
        <v>4</v>
      </c>
      <c r="J8" s="7">
        <v>4</v>
      </c>
      <c r="K8" s="7">
        <v>4</v>
      </c>
      <c r="L8" s="7">
        <v>3</v>
      </c>
      <c r="M8" s="7">
        <v>5</v>
      </c>
      <c r="N8" s="19">
        <f t="shared" si="4"/>
        <v>34</v>
      </c>
      <c r="O8" s="7">
        <v>4</v>
      </c>
      <c r="P8" s="7">
        <v>6</v>
      </c>
      <c r="Q8" s="7">
        <v>3</v>
      </c>
      <c r="R8" s="7">
        <v>3</v>
      </c>
      <c r="S8" s="7">
        <v>4</v>
      </c>
      <c r="T8" s="7">
        <v>5</v>
      </c>
      <c r="U8" s="7">
        <v>3</v>
      </c>
      <c r="V8" s="7">
        <v>4</v>
      </c>
      <c r="W8" s="7">
        <v>4</v>
      </c>
      <c r="X8" s="19">
        <f t="shared" si="5"/>
        <v>36</v>
      </c>
      <c r="Y8" s="29">
        <f t="shared" si="6"/>
        <v>70</v>
      </c>
      <c r="Z8" s="18"/>
      <c r="AA8" s="7"/>
      <c r="AB8" s="7"/>
      <c r="AC8" s="7"/>
      <c r="AD8" s="7"/>
      <c r="AE8" s="7"/>
      <c r="AF8" s="7"/>
      <c r="AG8" s="7"/>
      <c r="AH8" s="7"/>
      <c r="AI8" s="7"/>
      <c r="AJ8" s="19"/>
      <c r="AK8" s="7"/>
      <c r="AL8" s="7"/>
      <c r="AM8" s="7"/>
      <c r="AN8" s="7"/>
      <c r="AO8" s="7"/>
      <c r="AP8" s="7"/>
      <c r="AQ8" s="7"/>
      <c r="AR8" s="7"/>
      <c r="AS8" s="7"/>
      <c r="AT8" s="19"/>
      <c r="AU8" s="20"/>
      <c r="AV8" s="20"/>
      <c r="AW8" s="20"/>
      <c r="AX8" s="4">
        <f t="shared" si="7"/>
        <v>36</v>
      </c>
      <c r="AY8" s="4">
        <f t="shared" si="8"/>
        <v>23</v>
      </c>
      <c r="AZ8" s="4">
        <f t="shared" si="9"/>
        <v>11</v>
      </c>
      <c r="BA8" s="4">
        <f t="shared" si="10"/>
        <v>4</v>
      </c>
    </row>
    <row r="9" spans="1:53" s="4" customFormat="1" ht="18" customHeight="1" x14ac:dyDescent="0.2">
      <c r="A9" s="28">
        <v>3</v>
      </c>
      <c r="B9" s="88" t="s">
        <v>149</v>
      </c>
      <c r="C9" s="88" t="s">
        <v>150</v>
      </c>
      <c r="D9" s="18">
        <f t="shared" si="3"/>
        <v>-2</v>
      </c>
      <c r="E9" s="7">
        <v>3</v>
      </c>
      <c r="F9" s="7">
        <v>3</v>
      </c>
      <c r="G9" s="7">
        <v>4</v>
      </c>
      <c r="H9" s="7">
        <v>6</v>
      </c>
      <c r="I9" s="7">
        <v>3</v>
      </c>
      <c r="J9" s="7">
        <v>4</v>
      </c>
      <c r="K9" s="7">
        <v>3</v>
      </c>
      <c r="L9" s="7">
        <v>3</v>
      </c>
      <c r="M9" s="7">
        <v>4</v>
      </c>
      <c r="N9" s="19">
        <f t="shared" si="4"/>
        <v>33</v>
      </c>
      <c r="O9" s="7">
        <v>4</v>
      </c>
      <c r="P9" s="7">
        <v>6</v>
      </c>
      <c r="Q9" s="7">
        <v>4</v>
      </c>
      <c r="R9" s="7">
        <v>3</v>
      </c>
      <c r="S9" s="7">
        <v>4</v>
      </c>
      <c r="T9" s="7">
        <v>6</v>
      </c>
      <c r="U9" s="7">
        <v>2</v>
      </c>
      <c r="V9" s="7">
        <v>4</v>
      </c>
      <c r="W9" s="7">
        <v>4</v>
      </c>
      <c r="X9" s="19">
        <f t="shared" si="5"/>
        <v>37</v>
      </c>
      <c r="Y9" s="29">
        <f t="shared" si="6"/>
        <v>70</v>
      </c>
      <c r="Z9" s="18"/>
      <c r="AA9" s="7"/>
      <c r="AB9" s="7"/>
      <c r="AC9" s="7"/>
      <c r="AD9" s="7"/>
      <c r="AE9" s="7"/>
      <c r="AF9" s="7"/>
      <c r="AG9" s="7"/>
      <c r="AH9" s="7"/>
      <c r="AI9" s="7"/>
      <c r="AJ9" s="19"/>
      <c r="AK9" s="7"/>
      <c r="AL9" s="7"/>
      <c r="AM9" s="7"/>
      <c r="AN9" s="7"/>
      <c r="AO9" s="7"/>
      <c r="AP9" s="7"/>
      <c r="AQ9" s="7"/>
      <c r="AR9" s="7"/>
      <c r="AS9" s="7"/>
      <c r="AT9" s="19"/>
      <c r="AU9" s="20"/>
      <c r="AV9" s="20"/>
      <c r="AW9" s="20"/>
      <c r="AX9" s="4">
        <f t="shared" si="7"/>
        <v>37</v>
      </c>
      <c r="AY9" s="4">
        <f t="shared" si="8"/>
        <v>23</v>
      </c>
      <c r="AZ9" s="4">
        <f t="shared" si="9"/>
        <v>10</v>
      </c>
      <c r="BA9" s="4">
        <f t="shared" si="10"/>
        <v>4</v>
      </c>
    </row>
    <row r="10" spans="1:53" s="4" customFormat="1" ht="18" customHeight="1" x14ac:dyDescent="0.2">
      <c r="A10" s="28">
        <v>4</v>
      </c>
      <c r="B10" s="88" t="s">
        <v>146</v>
      </c>
      <c r="C10" s="88" t="s">
        <v>147</v>
      </c>
      <c r="D10" s="18">
        <f t="shared" si="3"/>
        <v>-1</v>
      </c>
      <c r="E10" s="7">
        <v>4</v>
      </c>
      <c r="F10" s="7">
        <v>3</v>
      </c>
      <c r="G10" s="7">
        <v>4</v>
      </c>
      <c r="H10" s="7">
        <v>5</v>
      </c>
      <c r="I10" s="7">
        <v>4</v>
      </c>
      <c r="J10" s="7">
        <v>4</v>
      </c>
      <c r="K10" s="7">
        <v>5</v>
      </c>
      <c r="L10" s="7">
        <v>2</v>
      </c>
      <c r="M10" s="7">
        <v>5</v>
      </c>
      <c r="N10" s="19">
        <f t="shared" si="4"/>
        <v>36</v>
      </c>
      <c r="O10" s="7">
        <v>4</v>
      </c>
      <c r="P10" s="7">
        <v>5</v>
      </c>
      <c r="Q10" s="7">
        <v>4</v>
      </c>
      <c r="R10" s="7">
        <v>2</v>
      </c>
      <c r="S10" s="7">
        <v>4</v>
      </c>
      <c r="T10" s="7">
        <v>5</v>
      </c>
      <c r="U10" s="7">
        <v>3</v>
      </c>
      <c r="V10" s="7">
        <v>4</v>
      </c>
      <c r="W10" s="7">
        <v>4</v>
      </c>
      <c r="X10" s="19">
        <f t="shared" si="5"/>
        <v>35</v>
      </c>
      <c r="Y10" s="29">
        <f t="shared" si="6"/>
        <v>71</v>
      </c>
      <c r="Z10" s="18"/>
      <c r="AA10" s="7"/>
      <c r="AB10" s="7"/>
      <c r="AC10" s="7"/>
      <c r="AD10" s="7"/>
      <c r="AE10" s="7"/>
      <c r="AF10" s="7"/>
      <c r="AG10" s="7"/>
      <c r="AH10" s="7"/>
      <c r="AI10" s="7"/>
      <c r="AJ10" s="19"/>
      <c r="AK10" s="7"/>
      <c r="AL10" s="7"/>
      <c r="AM10" s="7"/>
      <c r="AN10" s="7"/>
      <c r="AO10" s="7"/>
      <c r="AP10" s="7"/>
      <c r="AQ10" s="7"/>
      <c r="AR10" s="7"/>
      <c r="AS10" s="7"/>
      <c r="AT10" s="19"/>
      <c r="AU10" s="20"/>
      <c r="AV10" s="20"/>
      <c r="AW10" s="20"/>
      <c r="AX10" s="4">
        <f t="shared" si="7"/>
        <v>35</v>
      </c>
      <c r="AY10" s="4">
        <f t="shared" si="8"/>
        <v>22</v>
      </c>
      <c r="AZ10" s="4">
        <f t="shared" si="9"/>
        <v>11</v>
      </c>
      <c r="BA10" s="4">
        <f t="shared" si="10"/>
        <v>4</v>
      </c>
    </row>
    <row r="11" spans="1:53" s="4" customFormat="1" ht="18" customHeight="1" x14ac:dyDescent="0.2">
      <c r="A11" s="28">
        <v>5</v>
      </c>
      <c r="B11" s="87" t="s">
        <v>122</v>
      </c>
      <c r="C11" s="88" t="s">
        <v>109</v>
      </c>
      <c r="D11" s="18">
        <f t="shared" si="3"/>
        <v>-1</v>
      </c>
      <c r="E11" s="7">
        <v>4</v>
      </c>
      <c r="F11" s="7">
        <v>3</v>
      </c>
      <c r="G11" s="7">
        <v>4</v>
      </c>
      <c r="H11" s="7">
        <v>4</v>
      </c>
      <c r="I11" s="7">
        <v>4</v>
      </c>
      <c r="J11" s="7">
        <v>5</v>
      </c>
      <c r="K11" s="7">
        <v>4</v>
      </c>
      <c r="L11" s="7">
        <v>3</v>
      </c>
      <c r="M11" s="7">
        <v>5</v>
      </c>
      <c r="N11" s="19">
        <f t="shared" si="4"/>
        <v>36</v>
      </c>
      <c r="O11" s="7">
        <v>4</v>
      </c>
      <c r="P11" s="7">
        <v>5</v>
      </c>
      <c r="Q11" s="7">
        <v>3</v>
      </c>
      <c r="R11" s="7">
        <v>3</v>
      </c>
      <c r="S11" s="7">
        <v>4</v>
      </c>
      <c r="T11" s="7">
        <v>5</v>
      </c>
      <c r="U11" s="7">
        <v>3</v>
      </c>
      <c r="V11" s="7">
        <v>4</v>
      </c>
      <c r="W11" s="7">
        <v>4</v>
      </c>
      <c r="X11" s="19">
        <f t="shared" si="5"/>
        <v>35</v>
      </c>
      <c r="Y11" s="29">
        <f t="shared" si="6"/>
        <v>71</v>
      </c>
      <c r="Z11" s="18"/>
      <c r="AA11" s="7"/>
      <c r="AB11" s="7"/>
      <c r="AC11" s="7"/>
      <c r="AD11" s="7"/>
      <c r="AE11" s="7"/>
      <c r="AF11" s="7"/>
      <c r="AG11" s="7"/>
      <c r="AH11" s="7"/>
      <c r="AI11" s="7"/>
      <c r="AJ11" s="19"/>
      <c r="AK11" s="7"/>
      <c r="AL11" s="7"/>
      <c r="AM11" s="7"/>
      <c r="AN11" s="7"/>
      <c r="AO11" s="7"/>
      <c r="AP11" s="7"/>
      <c r="AQ11" s="7"/>
      <c r="AR11" s="7"/>
      <c r="AS11" s="7"/>
      <c r="AT11" s="19"/>
      <c r="AU11" s="20"/>
      <c r="AV11" s="20"/>
      <c r="AW11" s="20"/>
      <c r="AX11" s="4">
        <f t="shared" si="7"/>
        <v>35</v>
      </c>
      <c r="AY11" s="4">
        <f t="shared" si="8"/>
        <v>23</v>
      </c>
      <c r="AZ11" s="4">
        <f t="shared" si="9"/>
        <v>11</v>
      </c>
      <c r="BA11" s="4">
        <f t="shared" si="10"/>
        <v>4</v>
      </c>
    </row>
    <row r="12" spans="1:53" s="4" customFormat="1" ht="18" customHeight="1" x14ac:dyDescent="0.2">
      <c r="A12" s="28">
        <v>6</v>
      </c>
      <c r="B12" s="89" t="s">
        <v>151</v>
      </c>
      <c r="C12" s="88" t="s">
        <v>152</v>
      </c>
      <c r="D12" s="18">
        <f t="shared" si="3"/>
        <v>0</v>
      </c>
      <c r="E12" s="7">
        <v>4</v>
      </c>
      <c r="F12" s="7">
        <v>3</v>
      </c>
      <c r="G12" s="7">
        <v>4</v>
      </c>
      <c r="H12" s="7">
        <v>4</v>
      </c>
      <c r="I12" s="7">
        <v>4</v>
      </c>
      <c r="J12" s="7">
        <v>5</v>
      </c>
      <c r="K12" s="7">
        <v>3</v>
      </c>
      <c r="L12" s="7">
        <v>3</v>
      </c>
      <c r="M12" s="7">
        <v>5</v>
      </c>
      <c r="N12" s="19">
        <f t="shared" si="4"/>
        <v>35</v>
      </c>
      <c r="O12" s="7">
        <v>4</v>
      </c>
      <c r="P12" s="7">
        <v>6</v>
      </c>
      <c r="Q12" s="7">
        <v>4</v>
      </c>
      <c r="R12" s="7">
        <v>4</v>
      </c>
      <c r="S12" s="7">
        <v>3</v>
      </c>
      <c r="T12" s="7">
        <v>5</v>
      </c>
      <c r="U12" s="7">
        <v>3</v>
      </c>
      <c r="V12" s="7">
        <v>4</v>
      </c>
      <c r="W12" s="7">
        <v>4</v>
      </c>
      <c r="X12" s="19">
        <f t="shared" si="5"/>
        <v>37</v>
      </c>
      <c r="Y12" s="29">
        <f t="shared" si="6"/>
        <v>72</v>
      </c>
      <c r="Z12" s="18"/>
      <c r="AA12" s="7"/>
      <c r="AB12" s="7"/>
      <c r="AC12" s="7"/>
      <c r="AD12" s="7"/>
      <c r="AE12" s="7"/>
      <c r="AF12" s="7"/>
      <c r="AG12" s="7"/>
      <c r="AH12" s="7"/>
      <c r="AI12" s="7"/>
      <c r="AJ12" s="19"/>
      <c r="AK12" s="7"/>
      <c r="AL12" s="7"/>
      <c r="AM12" s="7"/>
      <c r="AN12" s="7"/>
      <c r="AO12" s="7"/>
      <c r="AP12" s="7"/>
      <c r="AQ12" s="7"/>
      <c r="AR12" s="7"/>
      <c r="AS12" s="7"/>
      <c r="AT12" s="19"/>
      <c r="AU12" s="20"/>
      <c r="AV12" s="20"/>
      <c r="AW12" s="20"/>
      <c r="AX12" s="4">
        <f t="shared" si="7"/>
        <v>37</v>
      </c>
      <c r="AY12" s="4">
        <f t="shared" si="8"/>
        <v>23</v>
      </c>
      <c r="AZ12" s="4">
        <f t="shared" si="9"/>
        <v>11</v>
      </c>
      <c r="BA12" s="4">
        <f t="shared" si="10"/>
        <v>4</v>
      </c>
    </row>
    <row r="13" spans="1:53" s="4" customFormat="1" ht="18" customHeight="1" x14ac:dyDescent="0.2">
      <c r="A13" s="28">
        <v>7</v>
      </c>
      <c r="B13" s="88" t="s">
        <v>144</v>
      </c>
      <c r="C13" s="88" t="s">
        <v>145</v>
      </c>
      <c r="D13" s="18">
        <f t="shared" si="3"/>
        <v>1</v>
      </c>
      <c r="E13" s="7">
        <v>5</v>
      </c>
      <c r="F13" s="7">
        <v>3</v>
      </c>
      <c r="G13" s="7">
        <v>5</v>
      </c>
      <c r="H13" s="7">
        <v>5</v>
      </c>
      <c r="I13" s="7">
        <v>4</v>
      </c>
      <c r="J13" s="7">
        <v>4</v>
      </c>
      <c r="K13" s="7">
        <v>4</v>
      </c>
      <c r="L13" s="7">
        <v>4</v>
      </c>
      <c r="M13" s="7">
        <v>7</v>
      </c>
      <c r="N13" s="19">
        <f t="shared" si="4"/>
        <v>41</v>
      </c>
      <c r="O13" s="7">
        <v>4</v>
      </c>
      <c r="P13" s="7">
        <v>4</v>
      </c>
      <c r="Q13" s="7">
        <v>4</v>
      </c>
      <c r="R13" s="7">
        <v>3</v>
      </c>
      <c r="S13" s="7">
        <v>4</v>
      </c>
      <c r="T13" s="7">
        <v>4</v>
      </c>
      <c r="U13" s="7">
        <v>2</v>
      </c>
      <c r="V13" s="7">
        <v>4</v>
      </c>
      <c r="W13" s="7">
        <v>3</v>
      </c>
      <c r="X13" s="19">
        <f t="shared" si="5"/>
        <v>32</v>
      </c>
      <c r="Y13" s="29">
        <f t="shared" si="6"/>
        <v>73</v>
      </c>
      <c r="Z13" s="18"/>
      <c r="AA13" s="7"/>
      <c r="AB13" s="7"/>
      <c r="AC13" s="7"/>
      <c r="AD13" s="7"/>
      <c r="AE13" s="7"/>
      <c r="AF13" s="7"/>
      <c r="AG13" s="7"/>
      <c r="AH13" s="7"/>
      <c r="AI13" s="7"/>
      <c r="AJ13" s="19"/>
      <c r="AK13" s="7"/>
      <c r="AL13" s="7"/>
      <c r="AM13" s="7"/>
      <c r="AN13" s="7"/>
      <c r="AO13" s="7"/>
      <c r="AP13" s="7"/>
      <c r="AQ13" s="7"/>
      <c r="AR13" s="7"/>
      <c r="AS13" s="7"/>
      <c r="AT13" s="19"/>
      <c r="AU13" s="20"/>
      <c r="AV13" s="20"/>
      <c r="AW13" s="20"/>
      <c r="AX13" s="4">
        <f t="shared" si="7"/>
        <v>32</v>
      </c>
      <c r="AY13" s="4">
        <f t="shared" si="8"/>
        <v>20</v>
      </c>
      <c r="AZ13" s="4">
        <f t="shared" si="9"/>
        <v>9</v>
      </c>
      <c r="BA13" s="4">
        <f t="shared" si="10"/>
        <v>3</v>
      </c>
    </row>
    <row r="14" spans="1:53" s="4" customFormat="1" ht="18" customHeight="1" x14ac:dyDescent="0.2">
      <c r="A14" s="28">
        <v>8</v>
      </c>
      <c r="B14" s="87" t="s">
        <v>197</v>
      </c>
      <c r="C14" s="88" t="s">
        <v>187</v>
      </c>
      <c r="D14" s="18">
        <f t="shared" si="3"/>
        <v>1</v>
      </c>
      <c r="E14" s="7">
        <v>3</v>
      </c>
      <c r="F14" s="7">
        <v>3</v>
      </c>
      <c r="G14" s="7">
        <v>3</v>
      </c>
      <c r="H14" s="7">
        <v>5</v>
      </c>
      <c r="I14" s="7">
        <v>4</v>
      </c>
      <c r="J14" s="7">
        <v>4</v>
      </c>
      <c r="K14" s="7">
        <v>4</v>
      </c>
      <c r="L14" s="7">
        <v>3</v>
      </c>
      <c r="M14" s="7">
        <v>9</v>
      </c>
      <c r="N14" s="19">
        <f t="shared" si="4"/>
        <v>38</v>
      </c>
      <c r="O14" s="7">
        <v>4</v>
      </c>
      <c r="P14" s="7">
        <v>4</v>
      </c>
      <c r="Q14" s="7">
        <v>4</v>
      </c>
      <c r="R14" s="7">
        <v>4</v>
      </c>
      <c r="S14" s="7">
        <v>4</v>
      </c>
      <c r="T14" s="7">
        <v>5</v>
      </c>
      <c r="U14" s="7">
        <v>2</v>
      </c>
      <c r="V14" s="7">
        <v>4</v>
      </c>
      <c r="W14" s="7">
        <v>4</v>
      </c>
      <c r="X14" s="19">
        <f t="shared" si="5"/>
        <v>35</v>
      </c>
      <c r="Y14" s="29">
        <f t="shared" si="6"/>
        <v>73</v>
      </c>
      <c r="Z14" s="18"/>
      <c r="AA14" s="7"/>
      <c r="AB14" s="7"/>
      <c r="AC14" s="7"/>
      <c r="AD14" s="7"/>
      <c r="AE14" s="7"/>
      <c r="AF14" s="7"/>
      <c r="AG14" s="7"/>
      <c r="AH14" s="7"/>
      <c r="AI14" s="7"/>
      <c r="AJ14" s="19"/>
      <c r="AK14" s="7"/>
      <c r="AL14" s="7"/>
      <c r="AM14" s="7"/>
      <c r="AN14" s="7"/>
      <c r="AO14" s="7"/>
      <c r="AP14" s="7"/>
      <c r="AQ14" s="7"/>
      <c r="AR14" s="7"/>
      <c r="AS14" s="7"/>
      <c r="AT14" s="19"/>
      <c r="AU14" s="20"/>
      <c r="AV14" s="20"/>
      <c r="AW14" s="20"/>
      <c r="AX14" s="4">
        <f t="shared" si="7"/>
        <v>35</v>
      </c>
      <c r="AY14" s="4">
        <f t="shared" si="8"/>
        <v>23</v>
      </c>
      <c r="AZ14" s="4">
        <f t="shared" si="9"/>
        <v>10</v>
      </c>
      <c r="BA14" s="4">
        <f t="shared" si="10"/>
        <v>4</v>
      </c>
    </row>
    <row r="15" spans="1:53" s="4" customFormat="1" ht="18" customHeight="1" x14ac:dyDescent="0.2">
      <c r="A15" s="28">
        <v>9</v>
      </c>
      <c r="B15" s="87" t="s">
        <v>125</v>
      </c>
      <c r="C15" s="88" t="s">
        <v>84</v>
      </c>
      <c r="D15" s="18">
        <f t="shared" si="3"/>
        <v>1</v>
      </c>
      <c r="E15" s="7">
        <v>4</v>
      </c>
      <c r="F15" s="7">
        <v>3</v>
      </c>
      <c r="G15" s="7">
        <v>4</v>
      </c>
      <c r="H15" s="7">
        <v>4</v>
      </c>
      <c r="I15" s="7">
        <v>5</v>
      </c>
      <c r="J15" s="7">
        <v>4</v>
      </c>
      <c r="K15" s="7">
        <v>4</v>
      </c>
      <c r="L15" s="7">
        <v>4</v>
      </c>
      <c r="M15" s="7">
        <v>5</v>
      </c>
      <c r="N15" s="19">
        <f t="shared" si="4"/>
        <v>37</v>
      </c>
      <c r="O15" s="7">
        <v>5</v>
      </c>
      <c r="P15" s="7">
        <v>5</v>
      </c>
      <c r="Q15" s="7">
        <v>4</v>
      </c>
      <c r="R15" s="7">
        <v>3</v>
      </c>
      <c r="S15" s="7">
        <v>3</v>
      </c>
      <c r="T15" s="7">
        <v>5</v>
      </c>
      <c r="U15" s="7">
        <v>3</v>
      </c>
      <c r="V15" s="7">
        <v>4</v>
      </c>
      <c r="W15" s="7">
        <v>4</v>
      </c>
      <c r="X15" s="19">
        <f t="shared" si="5"/>
        <v>36</v>
      </c>
      <c r="Y15" s="29">
        <f t="shared" si="6"/>
        <v>73</v>
      </c>
      <c r="Z15" s="18"/>
      <c r="AA15" s="7"/>
      <c r="AB15" s="7"/>
      <c r="AC15" s="7"/>
      <c r="AD15" s="7"/>
      <c r="AE15" s="7"/>
      <c r="AF15" s="7"/>
      <c r="AG15" s="7"/>
      <c r="AH15" s="7"/>
      <c r="AI15" s="7"/>
      <c r="AJ15" s="19"/>
      <c r="AK15" s="7"/>
      <c r="AL15" s="7"/>
      <c r="AM15" s="7"/>
      <c r="AN15" s="7"/>
      <c r="AO15" s="7"/>
      <c r="AP15" s="7"/>
      <c r="AQ15" s="7"/>
      <c r="AR15" s="7"/>
      <c r="AS15" s="7"/>
      <c r="AT15" s="19"/>
      <c r="AU15" s="20"/>
      <c r="AV15" s="20"/>
      <c r="AW15" s="20"/>
      <c r="AX15" s="4">
        <f t="shared" si="7"/>
        <v>36</v>
      </c>
      <c r="AY15" s="4">
        <f t="shared" si="8"/>
        <v>22</v>
      </c>
      <c r="AZ15" s="4">
        <f t="shared" si="9"/>
        <v>11</v>
      </c>
      <c r="BA15" s="4">
        <f t="shared" si="10"/>
        <v>4</v>
      </c>
    </row>
    <row r="16" spans="1:53" s="4" customFormat="1" ht="18" customHeight="1" x14ac:dyDescent="0.2">
      <c r="A16" s="28">
        <v>10</v>
      </c>
      <c r="B16" s="89" t="s">
        <v>194</v>
      </c>
      <c r="C16" s="88" t="s">
        <v>189</v>
      </c>
      <c r="D16" s="18">
        <f t="shared" si="3"/>
        <v>1</v>
      </c>
      <c r="E16" s="7">
        <v>4</v>
      </c>
      <c r="F16" s="7">
        <v>3</v>
      </c>
      <c r="G16" s="7">
        <v>4</v>
      </c>
      <c r="H16" s="7">
        <v>5</v>
      </c>
      <c r="I16" s="7">
        <v>4</v>
      </c>
      <c r="J16" s="7">
        <v>4</v>
      </c>
      <c r="K16" s="7">
        <v>4</v>
      </c>
      <c r="L16" s="7">
        <v>3</v>
      </c>
      <c r="M16" s="7">
        <v>6</v>
      </c>
      <c r="N16" s="19">
        <f t="shared" si="4"/>
        <v>37</v>
      </c>
      <c r="O16" s="7">
        <v>4</v>
      </c>
      <c r="P16" s="7">
        <v>5</v>
      </c>
      <c r="Q16" s="7">
        <v>4</v>
      </c>
      <c r="R16" s="7">
        <v>3</v>
      </c>
      <c r="S16" s="7">
        <v>4</v>
      </c>
      <c r="T16" s="7">
        <v>5</v>
      </c>
      <c r="U16" s="7">
        <v>2</v>
      </c>
      <c r="V16" s="7">
        <v>4</v>
      </c>
      <c r="W16" s="7">
        <v>5</v>
      </c>
      <c r="X16" s="19">
        <f t="shared" si="5"/>
        <v>36</v>
      </c>
      <c r="Y16" s="29">
        <f t="shared" si="6"/>
        <v>73</v>
      </c>
      <c r="Z16" s="18"/>
      <c r="AA16" s="7"/>
      <c r="AB16" s="7"/>
      <c r="AC16" s="7"/>
      <c r="AD16" s="7"/>
      <c r="AE16" s="7"/>
      <c r="AF16" s="7"/>
      <c r="AG16" s="7"/>
      <c r="AH16" s="7"/>
      <c r="AI16" s="7"/>
      <c r="AJ16" s="19"/>
      <c r="AK16" s="7"/>
      <c r="AL16" s="7"/>
      <c r="AM16" s="7"/>
      <c r="AN16" s="7"/>
      <c r="AO16" s="7"/>
      <c r="AP16" s="7"/>
      <c r="AQ16" s="7"/>
      <c r="AR16" s="7"/>
      <c r="AS16" s="7"/>
      <c r="AT16" s="19"/>
      <c r="AU16" s="20"/>
      <c r="AV16" s="20"/>
      <c r="AW16" s="20"/>
      <c r="AX16" s="4">
        <f t="shared" si="7"/>
        <v>36</v>
      </c>
      <c r="AY16" s="4">
        <f t="shared" si="8"/>
        <v>23</v>
      </c>
      <c r="AZ16" s="4">
        <f t="shared" si="9"/>
        <v>11</v>
      </c>
      <c r="BA16" s="4">
        <f t="shared" si="10"/>
        <v>5</v>
      </c>
    </row>
    <row r="17" spans="1:53" s="4" customFormat="1" ht="18" customHeight="1" x14ac:dyDescent="0.2">
      <c r="A17" s="28">
        <v>11</v>
      </c>
      <c r="B17" s="87" t="s">
        <v>179</v>
      </c>
      <c r="C17" s="88" t="s">
        <v>163</v>
      </c>
      <c r="D17" s="18">
        <f t="shared" si="3"/>
        <v>1</v>
      </c>
      <c r="E17" s="7">
        <v>5</v>
      </c>
      <c r="F17" s="7">
        <v>3</v>
      </c>
      <c r="G17" s="7">
        <v>4</v>
      </c>
      <c r="H17" s="7">
        <v>5</v>
      </c>
      <c r="I17" s="7">
        <v>4</v>
      </c>
      <c r="J17" s="7">
        <v>3</v>
      </c>
      <c r="K17" s="7">
        <v>4</v>
      </c>
      <c r="L17" s="7">
        <v>3</v>
      </c>
      <c r="M17" s="7">
        <v>5</v>
      </c>
      <c r="N17" s="19">
        <f t="shared" si="4"/>
        <v>36</v>
      </c>
      <c r="O17" s="7">
        <v>5</v>
      </c>
      <c r="P17" s="7">
        <v>5</v>
      </c>
      <c r="Q17" s="7">
        <v>5</v>
      </c>
      <c r="R17" s="7">
        <v>3</v>
      </c>
      <c r="S17" s="7">
        <v>5</v>
      </c>
      <c r="T17" s="7">
        <v>5</v>
      </c>
      <c r="U17" s="7">
        <v>3</v>
      </c>
      <c r="V17" s="7">
        <v>3</v>
      </c>
      <c r="W17" s="7">
        <v>3</v>
      </c>
      <c r="X17" s="19">
        <f t="shared" si="5"/>
        <v>37</v>
      </c>
      <c r="Y17" s="29">
        <f t="shared" si="6"/>
        <v>73</v>
      </c>
      <c r="Z17" s="18"/>
      <c r="AA17" s="7"/>
      <c r="AB17" s="7"/>
      <c r="AC17" s="7"/>
      <c r="AD17" s="7"/>
      <c r="AE17" s="7"/>
      <c r="AF17" s="7"/>
      <c r="AG17" s="7"/>
      <c r="AH17" s="7"/>
      <c r="AI17" s="7"/>
      <c r="AJ17" s="19"/>
      <c r="AK17" s="7"/>
      <c r="AL17" s="7"/>
      <c r="AM17" s="7"/>
      <c r="AN17" s="7"/>
      <c r="AO17" s="7"/>
      <c r="AP17" s="7"/>
      <c r="AQ17" s="7"/>
      <c r="AR17" s="7"/>
      <c r="AS17" s="7"/>
      <c r="AT17" s="19"/>
      <c r="AU17" s="20"/>
      <c r="AV17" s="20"/>
      <c r="AW17" s="20"/>
      <c r="AX17" s="4">
        <f t="shared" si="7"/>
        <v>37</v>
      </c>
      <c r="AY17" s="4">
        <f t="shared" si="8"/>
        <v>22</v>
      </c>
      <c r="AZ17" s="4">
        <f t="shared" si="9"/>
        <v>9</v>
      </c>
      <c r="BA17" s="4">
        <f t="shared" si="10"/>
        <v>3</v>
      </c>
    </row>
    <row r="18" spans="1:53" s="4" customFormat="1" ht="18" customHeight="1" x14ac:dyDescent="0.2">
      <c r="A18" s="28">
        <v>12</v>
      </c>
      <c r="B18" s="87" t="s">
        <v>195</v>
      </c>
      <c r="C18" s="88" t="s">
        <v>191</v>
      </c>
      <c r="D18" s="18">
        <f t="shared" si="3"/>
        <v>1</v>
      </c>
      <c r="E18" s="7">
        <v>4</v>
      </c>
      <c r="F18" s="7">
        <v>3</v>
      </c>
      <c r="G18" s="7">
        <v>4</v>
      </c>
      <c r="H18" s="7">
        <v>5</v>
      </c>
      <c r="I18" s="7">
        <v>4</v>
      </c>
      <c r="J18" s="7">
        <v>3</v>
      </c>
      <c r="K18" s="7">
        <v>5</v>
      </c>
      <c r="L18" s="7">
        <v>3</v>
      </c>
      <c r="M18" s="7">
        <v>5</v>
      </c>
      <c r="N18" s="19">
        <f t="shared" si="4"/>
        <v>36</v>
      </c>
      <c r="O18" s="7">
        <v>4</v>
      </c>
      <c r="P18" s="7">
        <v>5</v>
      </c>
      <c r="Q18" s="7">
        <v>4</v>
      </c>
      <c r="R18" s="7">
        <v>4</v>
      </c>
      <c r="S18" s="7">
        <v>4</v>
      </c>
      <c r="T18" s="7">
        <v>5</v>
      </c>
      <c r="U18" s="7">
        <v>3</v>
      </c>
      <c r="V18" s="7">
        <v>5</v>
      </c>
      <c r="W18" s="7">
        <v>3</v>
      </c>
      <c r="X18" s="19">
        <f t="shared" si="5"/>
        <v>37</v>
      </c>
      <c r="Y18" s="29">
        <f t="shared" si="6"/>
        <v>73</v>
      </c>
      <c r="Z18" s="18"/>
      <c r="AA18" s="7"/>
      <c r="AB18" s="7"/>
      <c r="AC18" s="7"/>
      <c r="AD18" s="7"/>
      <c r="AE18" s="7"/>
      <c r="AF18" s="7"/>
      <c r="AG18" s="7"/>
      <c r="AH18" s="7"/>
      <c r="AI18" s="7"/>
      <c r="AJ18" s="19"/>
      <c r="AK18" s="7"/>
      <c r="AL18" s="7"/>
      <c r="AM18" s="7"/>
      <c r="AN18" s="7"/>
      <c r="AO18" s="7"/>
      <c r="AP18" s="7"/>
      <c r="AQ18" s="7"/>
      <c r="AR18" s="7"/>
      <c r="AS18" s="7"/>
      <c r="AT18" s="19"/>
      <c r="AU18" s="20"/>
      <c r="AV18" s="20"/>
      <c r="AW18" s="20"/>
      <c r="AX18" s="4">
        <f t="shared" si="7"/>
        <v>37</v>
      </c>
      <c r="AY18" s="4">
        <f t="shared" si="8"/>
        <v>24</v>
      </c>
      <c r="AZ18" s="4">
        <f t="shared" si="9"/>
        <v>11</v>
      </c>
      <c r="BA18" s="4">
        <f t="shared" si="10"/>
        <v>3</v>
      </c>
    </row>
    <row r="19" spans="1:53" s="4" customFormat="1" ht="18" customHeight="1" x14ac:dyDescent="0.2">
      <c r="A19" s="28">
        <v>13</v>
      </c>
      <c r="B19" s="87" t="s">
        <v>128</v>
      </c>
      <c r="C19" s="88" t="s">
        <v>82</v>
      </c>
      <c r="D19" s="18">
        <f t="shared" si="3"/>
        <v>1</v>
      </c>
      <c r="E19" s="7">
        <v>4</v>
      </c>
      <c r="F19" s="7">
        <v>3</v>
      </c>
      <c r="G19" s="7">
        <v>4</v>
      </c>
      <c r="H19" s="7">
        <v>5</v>
      </c>
      <c r="I19" s="7">
        <v>4</v>
      </c>
      <c r="J19" s="7">
        <v>4</v>
      </c>
      <c r="K19" s="7">
        <v>4</v>
      </c>
      <c r="L19" s="7">
        <v>2</v>
      </c>
      <c r="M19" s="7">
        <v>6</v>
      </c>
      <c r="N19" s="19">
        <f t="shared" si="4"/>
        <v>36</v>
      </c>
      <c r="O19" s="7">
        <v>3</v>
      </c>
      <c r="P19" s="7">
        <v>5</v>
      </c>
      <c r="Q19" s="7">
        <v>5</v>
      </c>
      <c r="R19" s="7">
        <v>3</v>
      </c>
      <c r="S19" s="7">
        <v>4</v>
      </c>
      <c r="T19" s="7">
        <v>5</v>
      </c>
      <c r="U19" s="7">
        <v>3</v>
      </c>
      <c r="V19" s="7">
        <v>4</v>
      </c>
      <c r="W19" s="7">
        <v>5</v>
      </c>
      <c r="X19" s="19">
        <f t="shared" si="5"/>
        <v>37</v>
      </c>
      <c r="Y19" s="29">
        <f t="shared" si="6"/>
        <v>73</v>
      </c>
      <c r="Z19" s="18"/>
      <c r="AA19" s="7"/>
      <c r="AB19" s="7"/>
      <c r="AC19" s="7"/>
      <c r="AD19" s="7"/>
      <c r="AE19" s="7"/>
      <c r="AF19" s="7"/>
      <c r="AG19" s="7"/>
      <c r="AH19" s="7"/>
      <c r="AI19" s="7"/>
      <c r="AJ19" s="19"/>
      <c r="AK19" s="7"/>
      <c r="AL19" s="7"/>
      <c r="AM19" s="7"/>
      <c r="AN19" s="7"/>
      <c r="AO19" s="7"/>
      <c r="AP19" s="7"/>
      <c r="AQ19" s="7"/>
      <c r="AR19" s="7"/>
      <c r="AS19" s="7"/>
      <c r="AT19" s="19"/>
      <c r="AU19" s="20"/>
      <c r="AV19" s="20"/>
      <c r="AW19" s="20"/>
      <c r="AX19" s="4">
        <f t="shared" si="7"/>
        <v>37</v>
      </c>
      <c r="AY19" s="4">
        <f t="shared" si="8"/>
        <v>24</v>
      </c>
      <c r="AZ19" s="4">
        <f t="shared" si="9"/>
        <v>12</v>
      </c>
      <c r="BA19" s="4">
        <f t="shared" si="10"/>
        <v>5</v>
      </c>
    </row>
    <row r="20" spans="1:53" s="4" customFormat="1" ht="18" customHeight="1" x14ac:dyDescent="0.2">
      <c r="A20" s="28">
        <v>14</v>
      </c>
      <c r="B20" s="89" t="s">
        <v>176</v>
      </c>
      <c r="C20" s="88" t="s">
        <v>157</v>
      </c>
      <c r="D20" s="18">
        <f t="shared" si="3"/>
        <v>1</v>
      </c>
      <c r="E20" s="7">
        <v>3</v>
      </c>
      <c r="F20" s="7">
        <v>3</v>
      </c>
      <c r="G20" s="7">
        <v>4</v>
      </c>
      <c r="H20" s="7">
        <v>6</v>
      </c>
      <c r="I20" s="7">
        <v>6</v>
      </c>
      <c r="J20" s="7">
        <v>3</v>
      </c>
      <c r="K20" s="7">
        <v>4</v>
      </c>
      <c r="L20" s="7">
        <v>3</v>
      </c>
      <c r="M20" s="7">
        <v>4</v>
      </c>
      <c r="N20" s="19">
        <f t="shared" si="4"/>
        <v>36</v>
      </c>
      <c r="O20" s="7">
        <v>4</v>
      </c>
      <c r="P20" s="7">
        <v>6</v>
      </c>
      <c r="Q20" s="7">
        <v>3</v>
      </c>
      <c r="R20" s="7">
        <v>3</v>
      </c>
      <c r="S20" s="7">
        <v>3</v>
      </c>
      <c r="T20" s="7">
        <v>4</v>
      </c>
      <c r="U20" s="7">
        <v>3</v>
      </c>
      <c r="V20" s="7">
        <v>6</v>
      </c>
      <c r="W20" s="7">
        <v>5</v>
      </c>
      <c r="X20" s="19">
        <f t="shared" si="5"/>
        <v>37</v>
      </c>
      <c r="Y20" s="29">
        <f t="shared" si="6"/>
        <v>73</v>
      </c>
      <c r="Z20" s="18"/>
      <c r="AA20" s="7"/>
      <c r="AB20" s="7"/>
      <c r="AC20" s="7"/>
      <c r="AD20" s="7"/>
      <c r="AE20" s="7"/>
      <c r="AF20" s="7"/>
      <c r="AG20" s="7"/>
      <c r="AH20" s="7"/>
      <c r="AI20" s="7"/>
      <c r="AJ20" s="19"/>
      <c r="AK20" s="7"/>
      <c r="AL20" s="7"/>
      <c r="AM20" s="7"/>
      <c r="AN20" s="7"/>
      <c r="AO20" s="7"/>
      <c r="AP20" s="7"/>
      <c r="AQ20" s="7"/>
      <c r="AR20" s="7"/>
      <c r="AS20" s="7"/>
      <c r="AT20" s="19"/>
      <c r="AU20" s="20"/>
      <c r="AV20" s="20"/>
      <c r="AW20" s="20"/>
      <c r="AX20" s="4">
        <f t="shared" si="7"/>
        <v>37</v>
      </c>
      <c r="AY20" s="4">
        <f t="shared" si="8"/>
        <v>24</v>
      </c>
      <c r="AZ20" s="4">
        <f t="shared" si="9"/>
        <v>14</v>
      </c>
      <c r="BA20" s="4">
        <f t="shared" si="10"/>
        <v>5</v>
      </c>
    </row>
    <row r="21" spans="1:53" s="4" customFormat="1" ht="18" customHeight="1" x14ac:dyDescent="0.2">
      <c r="A21" s="28">
        <v>15</v>
      </c>
      <c r="B21" s="22" t="s">
        <v>106</v>
      </c>
      <c r="C21" s="22" t="s">
        <v>107</v>
      </c>
      <c r="D21" s="18">
        <f t="shared" si="3"/>
        <v>2</v>
      </c>
      <c r="E21" s="7">
        <v>4</v>
      </c>
      <c r="F21" s="7">
        <v>3</v>
      </c>
      <c r="G21" s="7">
        <v>4</v>
      </c>
      <c r="H21" s="7">
        <v>5</v>
      </c>
      <c r="I21" s="7">
        <v>4</v>
      </c>
      <c r="J21" s="7">
        <v>4</v>
      </c>
      <c r="K21" s="7">
        <v>5</v>
      </c>
      <c r="L21" s="7">
        <v>2</v>
      </c>
      <c r="M21" s="7">
        <v>5</v>
      </c>
      <c r="N21" s="19">
        <f t="shared" si="4"/>
        <v>36</v>
      </c>
      <c r="O21" s="7">
        <v>4</v>
      </c>
      <c r="P21" s="7">
        <v>5</v>
      </c>
      <c r="Q21" s="7">
        <v>4</v>
      </c>
      <c r="R21" s="7">
        <v>3</v>
      </c>
      <c r="S21" s="7">
        <v>5</v>
      </c>
      <c r="T21" s="7">
        <v>6</v>
      </c>
      <c r="U21" s="7">
        <v>3</v>
      </c>
      <c r="V21" s="7">
        <v>4</v>
      </c>
      <c r="W21" s="7">
        <v>4</v>
      </c>
      <c r="X21" s="19">
        <f t="shared" si="5"/>
        <v>38</v>
      </c>
      <c r="Y21" s="29">
        <f t="shared" si="6"/>
        <v>74</v>
      </c>
      <c r="Z21" s="18"/>
      <c r="AA21" s="7"/>
      <c r="AB21" s="7"/>
      <c r="AC21" s="7"/>
      <c r="AD21" s="7"/>
      <c r="AE21" s="7"/>
      <c r="AF21" s="7"/>
      <c r="AG21" s="7"/>
      <c r="AH21" s="7"/>
      <c r="AI21" s="7"/>
      <c r="AJ21" s="19"/>
      <c r="AK21" s="7"/>
      <c r="AL21" s="7"/>
      <c r="AM21" s="7"/>
      <c r="AN21" s="7"/>
      <c r="AO21" s="7"/>
      <c r="AP21" s="7"/>
      <c r="AQ21" s="7"/>
      <c r="AR21" s="7"/>
      <c r="AS21" s="7"/>
      <c r="AT21" s="19"/>
      <c r="AU21" s="20"/>
      <c r="AV21" s="20"/>
      <c r="AW21" s="20"/>
      <c r="AX21" s="4">
        <f t="shared" si="7"/>
        <v>38</v>
      </c>
      <c r="AY21" s="4">
        <f t="shared" si="8"/>
        <v>25</v>
      </c>
      <c r="AZ21" s="4">
        <f t="shared" si="9"/>
        <v>11</v>
      </c>
      <c r="BA21" s="4">
        <f t="shared" si="10"/>
        <v>4</v>
      </c>
    </row>
    <row r="22" spans="1:53" s="4" customFormat="1" ht="18" customHeight="1" x14ac:dyDescent="0.2">
      <c r="A22" s="28">
        <v>16</v>
      </c>
      <c r="B22" s="87" t="s">
        <v>121</v>
      </c>
      <c r="C22" s="88" t="s">
        <v>108</v>
      </c>
      <c r="D22" s="18">
        <f t="shared" si="3"/>
        <v>3</v>
      </c>
      <c r="E22" s="7">
        <v>4</v>
      </c>
      <c r="F22" s="7">
        <v>3</v>
      </c>
      <c r="G22" s="7">
        <v>4</v>
      </c>
      <c r="H22" s="7">
        <v>5</v>
      </c>
      <c r="I22" s="7">
        <v>4</v>
      </c>
      <c r="J22" s="7">
        <v>4</v>
      </c>
      <c r="K22" s="7">
        <v>4</v>
      </c>
      <c r="L22" s="7">
        <v>4</v>
      </c>
      <c r="M22" s="7">
        <v>6</v>
      </c>
      <c r="N22" s="19">
        <f t="shared" si="4"/>
        <v>38</v>
      </c>
      <c r="O22" s="7">
        <v>4</v>
      </c>
      <c r="P22" s="7">
        <v>6</v>
      </c>
      <c r="Q22" s="7">
        <v>4</v>
      </c>
      <c r="R22" s="7">
        <v>3</v>
      </c>
      <c r="S22" s="7">
        <v>4</v>
      </c>
      <c r="T22" s="7">
        <v>5</v>
      </c>
      <c r="U22" s="7">
        <v>3</v>
      </c>
      <c r="V22" s="7">
        <v>4</v>
      </c>
      <c r="W22" s="7">
        <v>4</v>
      </c>
      <c r="X22" s="19">
        <f t="shared" si="5"/>
        <v>37</v>
      </c>
      <c r="Y22" s="29">
        <f t="shared" si="6"/>
        <v>75</v>
      </c>
      <c r="Z22" s="18"/>
      <c r="AA22" s="7"/>
      <c r="AB22" s="7"/>
      <c r="AC22" s="7"/>
      <c r="AD22" s="7"/>
      <c r="AE22" s="7"/>
      <c r="AF22" s="7"/>
      <c r="AG22" s="7"/>
      <c r="AH22" s="7"/>
      <c r="AI22" s="7"/>
      <c r="AJ22" s="19"/>
      <c r="AK22" s="7"/>
      <c r="AL22" s="7"/>
      <c r="AM22" s="7"/>
      <c r="AN22" s="7"/>
      <c r="AO22" s="7"/>
      <c r="AP22" s="7"/>
      <c r="AQ22" s="7"/>
      <c r="AR22" s="7"/>
      <c r="AS22" s="7"/>
      <c r="AT22" s="19"/>
      <c r="AU22" s="20"/>
      <c r="AV22" s="20"/>
      <c r="AW22" s="20"/>
      <c r="AX22" s="4">
        <f t="shared" si="7"/>
        <v>37</v>
      </c>
      <c r="AY22" s="4">
        <f t="shared" si="8"/>
        <v>23</v>
      </c>
      <c r="AZ22" s="4">
        <f t="shared" si="9"/>
        <v>11</v>
      </c>
      <c r="BA22" s="4">
        <f t="shared" si="10"/>
        <v>4</v>
      </c>
    </row>
    <row r="23" spans="1:53" s="4" customFormat="1" ht="18" customHeight="1" x14ac:dyDescent="0.2">
      <c r="A23" s="28">
        <v>17</v>
      </c>
      <c r="B23" s="89" t="s">
        <v>178</v>
      </c>
      <c r="C23" s="88" t="s">
        <v>174</v>
      </c>
      <c r="D23" s="18">
        <f t="shared" si="3"/>
        <v>3</v>
      </c>
      <c r="E23" s="7">
        <v>4</v>
      </c>
      <c r="F23" s="7">
        <v>2</v>
      </c>
      <c r="G23" s="7">
        <v>4</v>
      </c>
      <c r="H23" s="7">
        <v>5</v>
      </c>
      <c r="I23" s="7">
        <v>4</v>
      </c>
      <c r="J23" s="7">
        <v>4</v>
      </c>
      <c r="K23" s="7">
        <v>6</v>
      </c>
      <c r="L23" s="7">
        <v>4</v>
      </c>
      <c r="M23" s="7">
        <v>5</v>
      </c>
      <c r="N23" s="19">
        <f t="shared" si="4"/>
        <v>38</v>
      </c>
      <c r="O23" s="7">
        <v>4</v>
      </c>
      <c r="P23" s="7">
        <v>5</v>
      </c>
      <c r="Q23" s="7">
        <v>4</v>
      </c>
      <c r="R23" s="7">
        <v>3</v>
      </c>
      <c r="S23" s="7">
        <v>6</v>
      </c>
      <c r="T23" s="7">
        <v>4</v>
      </c>
      <c r="U23" s="7">
        <v>3</v>
      </c>
      <c r="V23" s="7">
        <v>4</v>
      </c>
      <c r="W23" s="7">
        <v>4</v>
      </c>
      <c r="X23" s="19">
        <f t="shared" si="5"/>
        <v>37</v>
      </c>
      <c r="Y23" s="29">
        <f t="shared" si="6"/>
        <v>75</v>
      </c>
      <c r="Z23" s="18"/>
      <c r="AA23" s="7"/>
      <c r="AB23" s="7"/>
      <c r="AC23" s="7"/>
      <c r="AD23" s="7"/>
      <c r="AE23" s="7"/>
      <c r="AF23" s="7"/>
      <c r="AG23" s="7"/>
      <c r="AH23" s="7"/>
      <c r="AI23" s="7"/>
      <c r="AJ23" s="19"/>
      <c r="AK23" s="7"/>
      <c r="AL23" s="7"/>
      <c r="AM23" s="7"/>
      <c r="AN23" s="7"/>
      <c r="AO23" s="7"/>
      <c r="AP23" s="7"/>
      <c r="AQ23" s="7"/>
      <c r="AR23" s="7"/>
      <c r="AS23" s="7"/>
      <c r="AT23" s="19"/>
      <c r="AU23" s="20"/>
      <c r="AV23" s="20"/>
      <c r="AW23" s="20"/>
      <c r="AX23" s="4">
        <f t="shared" si="7"/>
        <v>37</v>
      </c>
      <c r="AY23" s="4">
        <f t="shared" si="8"/>
        <v>24</v>
      </c>
      <c r="AZ23" s="4">
        <f t="shared" si="9"/>
        <v>11</v>
      </c>
      <c r="BA23" s="4">
        <f t="shared" si="10"/>
        <v>4</v>
      </c>
    </row>
    <row r="24" spans="1:53" s="4" customFormat="1" ht="18" customHeight="1" x14ac:dyDescent="0.2">
      <c r="A24" s="28">
        <v>18</v>
      </c>
      <c r="B24" s="87" t="s">
        <v>116</v>
      </c>
      <c r="C24" s="88" t="s">
        <v>85</v>
      </c>
      <c r="D24" s="18">
        <f t="shared" si="3"/>
        <v>3</v>
      </c>
      <c r="E24" s="7">
        <v>5</v>
      </c>
      <c r="F24" s="7">
        <v>4</v>
      </c>
      <c r="G24" s="7">
        <v>5</v>
      </c>
      <c r="H24" s="7">
        <v>5</v>
      </c>
      <c r="I24" s="7">
        <v>3</v>
      </c>
      <c r="J24" s="7">
        <v>4</v>
      </c>
      <c r="K24" s="7">
        <v>4</v>
      </c>
      <c r="L24" s="7">
        <v>3</v>
      </c>
      <c r="M24" s="7">
        <v>4</v>
      </c>
      <c r="N24" s="19">
        <f t="shared" si="4"/>
        <v>37</v>
      </c>
      <c r="O24" s="7">
        <v>4</v>
      </c>
      <c r="P24" s="7">
        <v>5</v>
      </c>
      <c r="Q24" s="7">
        <v>7</v>
      </c>
      <c r="R24" s="7">
        <v>2</v>
      </c>
      <c r="S24" s="7">
        <v>4</v>
      </c>
      <c r="T24" s="7">
        <v>6</v>
      </c>
      <c r="U24" s="7">
        <v>2</v>
      </c>
      <c r="V24" s="7">
        <v>4</v>
      </c>
      <c r="W24" s="7">
        <v>4</v>
      </c>
      <c r="X24" s="19">
        <f t="shared" si="5"/>
        <v>38</v>
      </c>
      <c r="Y24" s="29">
        <f t="shared" si="6"/>
        <v>75</v>
      </c>
      <c r="Z24" s="18"/>
      <c r="AA24" s="7"/>
      <c r="AB24" s="7"/>
      <c r="AC24" s="7"/>
      <c r="AD24" s="7"/>
      <c r="AE24" s="7"/>
      <c r="AF24" s="7"/>
      <c r="AG24" s="7"/>
      <c r="AH24" s="7"/>
      <c r="AI24" s="7"/>
      <c r="AJ24" s="19"/>
      <c r="AK24" s="7"/>
      <c r="AL24" s="7"/>
      <c r="AM24" s="7"/>
      <c r="AN24" s="7"/>
      <c r="AO24" s="7"/>
      <c r="AP24" s="7"/>
      <c r="AQ24" s="7"/>
      <c r="AR24" s="7"/>
      <c r="AS24" s="7"/>
      <c r="AT24" s="19"/>
      <c r="AU24" s="20"/>
      <c r="AV24" s="20"/>
      <c r="AW24" s="20"/>
      <c r="AX24" s="4">
        <f t="shared" si="7"/>
        <v>38</v>
      </c>
      <c r="AY24" s="4">
        <f t="shared" si="8"/>
        <v>22</v>
      </c>
      <c r="AZ24" s="4">
        <f t="shared" si="9"/>
        <v>10</v>
      </c>
      <c r="BA24" s="4">
        <f t="shared" si="10"/>
        <v>4</v>
      </c>
    </row>
    <row r="25" spans="1:53" s="4" customFormat="1" ht="18" customHeight="1" x14ac:dyDescent="0.2">
      <c r="A25" s="28">
        <v>19</v>
      </c>
      <c r="B25" s="87" t="s">
        <v>196</v>
      </c>
      <c r="C25" s="88" t="s">
        <v>185</v>
      </c>
      <c r="D25" s="18">
        <f t="shared" si="3"/>
        <v>3</v>
      </c>
      <c r="E25" s="7">
        <v>4</v>
      </c>
      <c r="F25" s="7">
        <v>3</v>
      </c>
      <c r="G25" s="7">
        <v>4</v>
      </c>
      <c r="H25" s="7">
        <v>5</v>
      </c>
      <c r="I25" s="7">
        <v>3</v>
      </c>
      <c r="J25" s="7">
        <v>4</v>
      </c>
      <c r="K25" s="7">
        <v>4</v>
      </c>
      <c r="L25" s="7">
        <v>4</v>
      </c>
      <c r="M25" s="7">
        <v>5</v>
      </c>
      <c r="N25" s="19">
        <f t="shared" si="4"/>
        <v>36</v>
      </c>
      <c r="O25" s="7">
        <v>4</v>
      </c>
      <c r="P25" s="7">
        <v>6</v>
      </c>
      <c r="Q25" s="7">
        <v>4</v>
      </c>
      <c r="R25" s="7">
        <v>3</v>
      </c>
      <c r="S25" s="7">
        <v>4</v>
      </c>
      <c r="T25" s="7">
        <v>5</v>
      </c>
      <c r="U25" s="7">
        <v>4</v>
      </c>
      <c r="V25" s="7">
        <v>5</v>
      </c>
      <c r="W25" s="7">
        <v>4</v>
      </c>
      <c r="X25" s="19">
        <f t="shared" si="5"/>
        <v>39</v>
      </c>
      <c r="Y25" s="29">
        <f t="shared" si="6"/>
        <v>75</v>
      </c>
      <c r="Z25" s="18"/>
      <c r="AA25" s="7"/>
      <c r="AB25" s="7"/>
      <c r="AC25" s="7"/>
      <c r="AD25" s="7"/>
      <c r="AE25" s="7"/>
      <c r="AF25" s="7"/>
      <c r="AG25" s="7"/>
      <c r="AH25" s="7"/>
      <c r="AI25" s="7"/>
      <c r="AJ25" s="19"/>
      <c r="AK25" s="7"/>
      <c r="AL25" s="7"/>
      <c r="AM25" s="7"/>
      <c r="AN25" s="7"/>
      <c r="AO25" s="7"/>
      <c r="AP25" s="7"/>
      <c r="AQ25" s="7"/>
      <c r="AR25" s="7"/>
      <c r="AS25" s="7"/>
      <c r="AT25" s="19"/>
      <c r="AU25" s="20"/>
      <c r="AV25" s="20"/>
      <c r="AW25" s="20"/>
      <c r="AX25" s="4">
        <f t="shared" si="7"/>
        <v>39</v>
      </c>
      <c r="AY25" s="4">
        <f t="shared" si="8"/>
        <v>25</v>
      </c>
      <c r="AZ25" s="4">
        <f t="shared" si="9"/>
        <v>13</v>
      </c>
      <c r="BA25" s="4">
        <f t="shared" si="10"/>
        <v>4</v>
      </c>
    </row>
    <row r="26" spans="1:53" s="4" customFormat="1" ht="18" customHeight="1" x14ac:dyDescent="0.2">
      <c r="A26" s="28">
        <v>20</v>
      </c>
      <c r="B26" s="87" t="s">
        <v>119</v>
      </c>
      <c r="C26" s="88" t="s">
        <v>110</v>
      </c>
      <c r="D26" s="18">
        <f t="shared" si="3"/>
        <v>3</v>
      </c>
      <c r="E26" s="7">
        <v>4</v>
      </c>
      <c r="F26" s="7">
        <v>3</v>
      </c>
      <c r="G26" s="7">
        <v>4</v>
      </c>
      <c r="H26" s="7">
        <v>5</v>
      </c>
      <c r="I26" s="7">
        <v>4</v>
      </c>
      <c r="J26" s="7">
        <v>4</v>
      </c>
      <c r="K26" s="7">
        <v>4</v>
      </c>
      <c r="L26" s="7">
        <v>3</v>
      </c>
      <c r="M26" s="7">
        <v>5</v>
      </c>
      <c r="N26" s="19">
        <f t="shared" si="4"/>
        <v>36</v>
      </c>
      <c r="O26" s="7">
        <v>4</v>
      </c>
      <c r="P26" s="7">
        <v>5</v>
      </c>
      <c r="Q26" s="7">
        <v>4</v>
      </c>
      <c r="R26" s="7">
        <v>3</v>
      </c>
      <c r="S26" s="7">
        <v>4</v>
      </c>
      <c r="T26" s="7">
        <v>5</v>
      </c>
      <c r="U26" s="7">
        <v>3</v>
      </c>
      <c r="V26" s="7">
        <v>5</v>
      </c>
      <c r="W26" s="7">
        <v>6</v>
      </c>
      <c r="X26" s="19">
        <f t="shared" si="5"/>
        <v>39</v>
      </c>
      <c r="Y26" s="29">
        <f t="shared" si="6"/>
        <v>75</v>
      </c>
      <c r="Z26" s="18"/>
      <c r="AA26" s="7"/>
      <c r="AB26" s="7"/>
      <c r="AC26" s="7"/>
      <c r="AD26" s="7"/>
      <c r="AE26" s="7"/>
      <c r="AF26" s="7"/>
      <c r="AG26" s="7"/>
      <c r="AH26" s="7"/>
      <c r="AI26" s="7"/>
      <c r="AJ26" s="19"/>
      <c r="AK26" s="7"/>
      <c r="AL26" s="7"/>
      <c r="AM26" s="7"/>
      <c r="AN26" s="7"/>
      <c r="AO26" s="7"/>
      <c r="AP26" s="7"/>
      <c r="AQ26" s="7"/>
      <c r="AR26" s="7"/>
      <c r="AS26" s="7"/>
      <c r="AT26" s="19"/>
      <c r="AU26" s="20"/>
      <c r="AV26" s="20"/>
      <c r="AW26" s="20"/>
      <c r="AX26" s="4">
        <f t="shared" si="7"/>
        <v>39</v>
      </c>
      <c r="AY26" s="4">
        <f t="shared" si="8"/>
        <v>26</v>
      </c>
      <c r="AZ26" s="4">
        <f t="shared" si="9"/>
        <v>14</v>
      </c>
      <c r="BA26" s="4">
        <f t="shared" si="10"/>
        <v>6</v>
      </c>
    </row>
    <row r="27" spans="1:53" s="4" customFormat="1" ht="18" customHeight="1" x14ac:dyDescent="0.2">
      <c r="A27" s="28">
        <v>21</v>
      </c>
      <c r="B27" s="89" t="s">
        <v>193</v>
      </c>
      <c r="C27" s="88" t="s">
        <v>187</v>
      </c>
      <c r="D27" s="18">
        <f t="shared" si="3"/>
        <v>3</v>
      </c>
      <c r="E27" s="7">
        <v>4</v>
      </c>
      <c r="F27" s="7">
        <v>3</v>
      </c>
      <c r="G27" s="7">
        <v>3</v>
      </c>
      <c r="H27" s="7">
        <v>5</v>
      </c>
      <c r="I27" s="7">
        <v>5</v>
      </c>
      <c r="J27" s="7">
        <v>3</v>
      </c>
      <c r="K27" s="7">
        <v>4</v>
      </c>
      <c r="L27" s="7">
        <v>3</v>
      </c>
      <c r="M27" s="7">
        <v>5</v>
      </c>
      <c r="N27" s="19">
        <f t="shared" si="4"/>
        <v>35</v>
      </c>
      <c r="O27" s="7">
        <v>4</v>
      </c>
      <c r="P27" s="7">
        <v>5</v>
      </c>
      <c r="Q27" s="7">
        <v>4</v>
      </c>
      <c r="R27" s="7">
        <v>4</v>
      </c>
      <c r="S27" s="7">
        <v>2</v>
      </c>
      <c r="T27" s="7">
        <v>7</v>
      </c>
      <c r="U27" s="7">
        <v>3</v>
      </c>
      <c r="V27" s="7">
        <v>4</v>
      </c>
      <c r="W27" s="7">
        <v>7</v>
      </c>
      <c r="X27" s="19">
        <f t="shared" si="5"/>
        <v>40</v>
      </c>
      <c r="Y27" s="29">
        <f t="shared" si="6"/>
        <v>75</v>
      </c>
      <c r="Z27" s="18"/>
      <c r="AA27" s="7"/>
      <c r="AB27" s="7"/>
      <c r="AC27" s="7"/>
      <c r="AD27" s="7"/>
      <c r="AE27" s="7"/>
      <c r="AF27" s="7"/>
      <c r="AG27" s="7"/>
      <c r="AH27" s="7"/>
      <c r="AI27" s="7"/>
      <c r="AJ27" s="19"/>
      <c r="AK27" s="7"/>
      <c r="AL27" s="7"/>
      <c r="AM27" s="7"/>
      <c r="AN27" s="7"/>
      <c r="AO27" s="7"/>
      <c r="AP27" s="7"/>
      <c r="AQ27" s="7"/>
      <c r="AR27" s="7"/>
      <c r="AS27" s="7"/>
      <c r="AT27" s="19"/>
      <c r="AU27" s="20"/>
      <c r="AV27" s="20"/>
      <c r="AW27" s="20"/>
      <c r="AX27" s="4">
        <f t="shared" si="7"/>
        <v>40</v>
      </c>
      <c r="AY27" s="4">
        <f t="shared" si="8"/>
        <v>27</v>
      </c>
      <c r="AZ27" s="4">
        <f t="shared" si="9"/>
        <v>14</v>
      </c>
      <c r="BA27" s="4">
        <f t="shared" si="10"/>
        <v>7</v>
      </c>
    </row>
    <row r="28" spans="1:53" s="4" customFormat="1" ht="18" customHeight="1" x14ac:dyDescent="0.2">
      <c r="A28" s="28">
        <v>22</v>
      </c>
      <c r="B28" s="87" t="s">
        <v>184</v>
      </c>
      <c r="C28" s="88" t="s">
        <v>185</v>
      </c>
      <c r="D28" s="18">
        <f t="shared" si="3"/>
        <v>3</v>
      </c>
      <c r="E28" s="7">
        <v>4</v>
      </c>
      <c r="F28" s="7">
        <v>2</v>
      </c>
      <c r="G28" s="7">
        <v>4</v>
      </c>
      <c r="H28" s="7">
        <v>4</v>
      </c>
      <c r="I28" s="7">
        <v>4</v>
      </c>
      <c r="J28" s="7">
        <v>5</v>
      </c>
      <c r="K28" s="7">
        <v>4</v>
      </c>
      <c r="L28" s="7">
        <v>3</v>
      </c>
      <c r="M28" s="7">
        <v>4</v>
      </c>
      <c r="N28" s="19">
        <f t="shared" si="4"/>
        <v>34</v>
      </c>
      <c r="O28" s="7">
        <v>4</v>
      </c>
      <c r="P28" s="7">
        <v>6</v>
      </c>
      <c r="Q28" s="7">
        <v>4</v>
      </c>
      <c r="R28" s="7">
        <v>4</v>
      </c>
      <c r="S28" s="7">
        <v>4</v>
      </c>
      <c r="T28" s="7">
        <v>5</v>
      </c>
      <c r="U28" s="7">
        <v>4</v>
      </c>
      <c r="V28" s="7">
        <v>5</v>
      </c>
      <c r="W28" s="7">
        <v>5</v>
      </c>
      <c r="X28" s="19">
        <f t="shared" si="5"/>
        <v>41</v>
      </c>
      <c r="Y28" s="29">
        <f t="shared" si="6"/>
        <v>75</v>
      </c>
      <c r="Z28" s="18"/>
      <c r="AA28" s="7"/>
      <c r="AB28" s="7"/>
      <c r="AC28" s="7"/>
      <c r="AD28" s="7"/>
      <c r="AE28" s="7"/>
      <c r="AF28" s="7"/>
      <c r="AG28" s="7"/>
      <c r="AH28" s="7"/>
      <c r="AI28" s="7"/>
      <c r="AJ28" s="19"/>
      <c r="AK28" s="7"/>
      <c r="AL28" s="7"/>
      <c r="AM28" s="7"/>
      <c r="AN28" s="7"/>
      <c r="AO28" s="7"/>
      <c r="AP28" s="7"/>
      <c r="AQ28" s="7"/>
      <c r="AR28" s="7"/>
      <c r="AS28" s="7"/>
      <c r="AT28" s="19"/>
      <c r="AU28" s="20"/>
      <c r="AV28" s="20"/>
      <c r="AW28" s="20"/>
      <c r="AX28" s="4">
        <f t="shared" si="7"/>
        <v>41</v>
      </c>
      <c r="AY28" s="4">
        <f t="shared" si="8"/>
        <v>27</v>
      </c>
      <c r="AZ28" s="4">
        <f t="shared" si="9"/>
        <v>14</v>
      </c>
      <c r="BA28" s="4">
        <f t="shared" si="10"/>
        <v>5</v>
      </c>
    </row>
    <row r="29" spans="1:53" s="4" customFormat="1" ht="18" customHeight="1" x14ac:dyDescent="0.2">
      <c r="A29" s="28">
        <v>23</v>
      </c>
      <c r="B29" s="87" t="s">
        <v>160</v>
      </c>
      <c r="C29" s="88" t="s">
        <v>161</v>
      </c>
      <c r="D29" s="18">
        <f t="shared" si="3"/>
        <v>4</v>
      </c>
      <c r="E29" s="7">
        <v>4</v>
      </c>
      <c r="F29" s="7">
        <v>3</v>
      </c>
      <c r="G29" s="7">
        <v>4</v>
      </c>
      <c r="H29" s="7">
        <v>5</v>
      </c>
      <c r="I29" s="7">
        <v>7</v>
      </c>
      <c r="J29" s="7">
        <v>5</v>
      </c>
      <c r="K29" s="7">
        <v>4</v>
      </c>
      <c r="L29" s="7">
        <v>2</v>
      </c>
      <c r="M29" s="7">
        <v>5</v>
      </c>
      <c r="N29" s="19">
        <f t="shared" si="4"/>
        <v>39</v>
      </c>
      <c r="O29" s="7">
        <v>6</v>
      </c>
      <c r="P29" s="7">
        <v>5</v>
      </c>
      <c r="Q29" s="7">
        <v>4</v>
      </c>
      <c r="R29" s="7">
        <v>3</v>
      </c>
      <c r="S29" s="7">
        <v>3</v>
      </c>
      <c r="T29" s="7">
        <v>4</v>
      </c>
      <c r="U29" s="7">
        <v>4</v>
      </c>
      <c r="V29" s="7">
        <v>4</v>
      </c>
      <c r="W29" s="7">
        <v>4</v>
      </c>
      <c r="X29" s="19">
        <f t="shared" si="5"/>
        <v>37</v>
      </c>
      <c r="Y29" s="29">
        <f t="shared" si="6"/>
        <v>76</v>
      </c>
      <c r="Z29" s="18"/>
      <c r="AA29" s="7"/>
      <c r="AB29" s="7"/>
      <c r="AC29" s="7"/>
      <c r="AD29" s="7"/>
      <c r="AE29" s="7"/>
      <c r="AF29" s="7"/>
      <c r="AG29" s="7"/>
      <c r="AH29" s="7"/>
      <c r="AI29" s="7"/>
      <c r="AJ29" s="19"/>
      <c r="AK29" s="7"/>
      <c r="AL29" s="7"/>
      <c r="AM29" s="7"/>
      <c r="AN29" s="7"/>
      <c r="AO29" s="7"/>
      <c r="AP29" s="7"/>
      <c r="AQ29" s="7"/>
      <c r="AR29" s="7"/>
      <c r="AS29" s="7"/>
      <c r="AT29" s="19"/>
      <c r="AU29" s="20"/>
      <c r="AV29" s="20"/>
      <c r="AW29" s="20"/>
      <c r="AX29" s="4">
        <f t="shared" si="7"/>
        <v>37</v>
      </c>
      <c r="AY29" s="4">
        <f t="shared" si="8"/>
        <v>22</v>
      </c>
      <c r="AZ29" s="4">
        <f t="shared" si="9"/>
        <v>12</v>
      </c>
      <c r="BA29" s="4">
        <f t="shared" si="10"/>
        <v>4</v>
      </c>
    </row>
    <row r="30" spans="1:53" s="4" customFormat="1" ht="18" customHeight="1" x14ac:dyDescent="0.2">
      <c r="A30" s="28">
        <v>24</v>
      </c>
      <c r="B30" s="88" t="s">
        <v>167</v>
      </c>
      <c r="C30" s="88" t="s">
        <v>161</v>
      </c>
      <c r="D30" s="18">
        <f t="shared" si="3"/>
        <v>4</v>
      </c>
      <c r="E30" s="7">
        <v>5</v>
      </c>
      <c r="F30" s="7">
        <v>3</v>
      </c>
      <c r="G30" s="7">
        <v>6</v>
      </c>
      <c r="H30" s="7">
        <v>5</v>
      </c>
      <c r="I30" s="7">
        <v>4</v>
      </c>
      <c r="J30" s="7">
        <v>3</v>
      </c>
      <c r="K30" s="7">
        <v>4</v>
      </c>
      <c r="L30" s="7">
        <v>2</v>
      </c>
      <c r="M30" s="7">
        <v>5</v>
      </c>
      <c r="N30" s="19">
        <f t="shared" si="4"/>
        <v>37</v>
      </c>
      <c r="O30" s="7">
        <v>4</v>
      </c>
      <c r="P30" s="7">
        <v>5</v>
      </c>
      <c r="Q30" s="7">
        <v>4</v>
      </c>
      <c r="R30" s="7">
        <v>2</v>
      </c>
      <c r="S30" s="7">
        <v>4</v>
      </c>
      <c r="T30" s="7">
        <v>7</v>
      </c>
      <c r="U30" s="7">
        <v>2</v>
      </c>
      <c r="V30" s="7">
        <v>6</v>
      </c>
      <c r="W30" s="7">
        <v>5</v>
      </c>
      <c r="X30" s="19">
        <f t="shared" si="5"/>
        <v>39</v>
      </c>
      <c r="Y30" s="29">
        <f t="shared" si="6"/>
        <v>76</v>
      </c>
      <c r="Z30" s="18"/>
      <c r="AA30" s="7"/>
      <c r="AB30" s="7"/>
      <c r="AC30" s="7"/>
      <c r="AD30" s="7"/>
      <c r="AE30" s="7"/>
      <c r="AF30" s="7"/>
      <c r="AG30" s="7"/>
      <c r="AH30" s="7"/>
      <c r="AI30" s="7"/>
      <c r="AJ30" s="19"/>
      <c r="AK30" s="7"/>
      <c r="AL30" s="7"/>
      <c r="AM30" s="7"/>
      <c r="AN30" s="7"/>
      <c r="AO30" s="7"/>
      <c r="AP30" s="7"/>
      <c r="AQ30" s="7"/>
      <c r="AR30" s="7"/>
      <c r="AS30" s="7"/>
      <c r="AT30" s="19"/>
      <c r="AU30" s="20"/>
      <c r="AV30" s="20"/>
      <c r="AW30" s="20"/>
      <c r="AX30" s="4">
        <f t="shared" si="7"/>
        <v>39</v>
      </c>
      <c r="AY30" s="4">
        <f t="shared" si="8"/>
        <v>26</v>
      </c>
      <c r="AZ30" s="4">
        <f t="shared" si="9"/>
        <v>13</v>
      </c>
      <c r="BA30" s="4">
        <f t="shared" si="10"/>
        <v>5</v>
      </c>
    </row>
    <row r="31" spans="1:53" s="4" customFormat="1" ht="18" customHeight="1" x14ac:dyDescent="0.2">
      <c r="A31" s="28">
        <v>25</v>
      </c>
      <c r="B31" s="89" t="s">
        <v>177</v>
      </c>
      <c r="C31" s="88" t="s">
        <v>172</v>
      </c>
      <c r="D31" s="18">
        <f t="shared" si="3"/>
        <v>4</v>
      </c>
      <c r="E31" s="7">
        <v>5</v>
      </c>
      <c r="F31" s="7">
        <v>3</v>
      </c>
      <c r="G31" s="7">
        <v>4</v>
      </c>
      <c r="H31" s="7">
        <v>5</v>
      </c>
      <c r="I31" s="7">
        <v>3</v>
      </c>
      <c r="J31" s="7">
        <v>3</v>
      </c>
      <c r="K31" s="7">
        <v>4</v>
      </c>
      <c r="L31" s="7">
        <v>3</v>
      </c>
      <c r="M31" s="7">
        <v>6</v>
      </c>
      <c r="N31" s="19">
        <f t="shared" si="4"/>
        <v>36</v>
      </c>
      <c r="O31" s="7">
        <v>8</v>
      </c>
      <c r="P31" s="7">
        <v>4</v>
      </c>
      <c r="Q31" s="7">
        <v>4</v>
      </c>
      <c r="R31" s="7">
        <v>4</v>
      </c>
      <c r="S31" s="7">
        <v>4</v>
      </c>
      <c r="T31" s="7">
        <v>4</v>
      </c>
      <c r="U31" s="7">
        <v>3</v>
      </c>
      <c r="V31" s="7">
        <v>5</v>
      </c>
      <c r="W31" s="7">
        <v>4</v>
      </c>
      <c r="X31" s="19">
        <f t="shared" si="5"/>
        <v>40</v>
      </c>
      <c r="Y31" s="29">
        <f t="shared" si="6"/>
        <v>76</v>
      </c>
      <c r="Z31" s="18"/>
      <c r="AA31" s="7"/>
      <c r="AB31" s="7"/>
      <c r="AC31" s="7"/>
      <c r="AD31" s="7"/>
      <c r="AE31" s="7"/>
      <c r="AF31" s="7"/>
      <c r="AG31" s="7"/>
      <c r="AH31" s="7"/>
      <c r="AI31" s="7"/>
      <c r="AJ31" s="19"/>
      <c r="AK31" s="7"/>
      <c r="AL31" s="7"/>
      <c r="AM31" s="7"/>
      <c r="AN31" s="7"/>
      <c r="AO31" s="7"/>
      <c r="AP31" s="7"/>
      <c r="AQ31" s="7"/>
      <c r="AR31" s="7"/>
      <c r="AS31" s="7"/>
      <c r="AT31" s="19"/>
      <c r="AU31" s="20"/>
      <c r="AV31" s="20"/>
      <c r="AW31" s="20"/>
      <c r="AX31" s="4">
        <f t="shared" si="7"/>
        <v>40</v>
      </c>
      <c r="AY31" s="4">
        <f t="shared" si="8"/>
        <v>24</v>
      </c>
      <c r="AZ31" s="4">
        <f t="shared" si="9"/>
        <v>12</v>
      </c>
      <c r="BA31" s="4">
        <f t="shared" si="10"/>
        <v>4</v>
      </c>
    </row>
    <row r="32" spans="1:53" s="4" customFormat="1" ht="18" customHeight="1" x14ac:dyDescent="0.2">
      <c r="A32" s="28">
        <v>26</v>
      </c>
      <c r="B32" s="22" t="s">
        <v>94</v>
      </c>
      <c r="C32" s="22" t="s">
        <v>96</v>
      </c>
      <c r="D32" s="18">
        <f t="shared" si="3"/>
        <v>4</v>
      </c>
      <c r="E32" s="7">
        <v>4</v>
      </c>
      <c r="F32" s="7">
        <v>3</v>
      </c>
      <c r="G32" s="7">
        <v>4</v>
      </c>
      <c r="H32" s="7">
        <v>5</v>
      </c>
      <c r="I32" s="7">
        <v>5</v>
      </c>
      <c r="J32" s="7">
        <v>4</v>
      </c>
      <c r="K32" s="7">
        <v>4</v>
      </c>
      <c r="L32" s="7">
        <v>2</v>
      </c>
      <c r="M32" s="7">
        <v>5</v>
      </c>
      <c r="N32" s="19">
        <f t="shared" si="4"/>
        <v>36</v>
      </c>
      <c r="O32" s="7">
        <v>4</v>
      </c>
      <c r="P32" s="7">
        <v>5</v>
      </c>
      <c r="Q32" s="7">
        <v>4</v>
      </c>
      <c r="R32" s="7">
        <v>3</v>
      </c>
      <c r="S32" s="7">
        <v>5</v>
      </c>
      <c r="T32" s="7">
        <v>6</v>
      </c>
      <c r="U32" s="7">
        <v>4</v>
      </c>
      <c r="V32" s="7">
        <v>5</v>
      </c>
      <c r="W32" s="7">
        <v>4</v>
      </c>
      <c r="X32" s="19">
        <f t="shared" si="5"/>
        <v>40</v>
      </c>
      <c r="Y32" s="29">
        <f t="shared" si="6"/>
        <v>76</v>
      </c>
      <c r="Z32" s="18"/>
      <c r="AA32" s="7"/>
      <c r="AB32" s="7"/>
      <c r="AC32" s="7"/>
      <c r="AD32" s="7"/>
      <c r="AE32" s="7"/>
      <c r="AF32" s="7"/>
      <c r="AG32" s="7"/>
      <c r="AH32" s="7"/>
      <c r="AI32" s="7"/>
      <c r="AJ32" s="19"/>
      <c r="AK32" s="7"/>
      <c r="AL32" s="7"/>
      <c r="AM32" s="7"/>
      <c r="AN32" s="7"/>
      <c r="AO32" s="7"/>
      <c r="AP32" s="7"/>
      <c r="AQ32" s="7"/>
      <c r="AR32" s="7"/>
      <c r="AS32" s="7"/>
      <c r="AT32" s="19"/>
      <c r="AU32" s="20"/>
      <c r="AV32" s="20"/>
      <c r="AW32" s="20"/>
      <c r="AX32" s="4">
        <f t="shared" si="7"/>
        <v>40</v>
      </c>
      <c r="AY32" s="4">
        <f t="shared" si="8"/>
        <v>27</v>
      </c>
      <c r="AZ32" s="4">
        <f t="shared" si="9"/>
        <v>13</v>
      </c>
      <c r="BA32" s="4">
        <f t="shared" si="10"/>
        <v>4</v>
      </c>
    </row>
    <row r="33" spans="1:53" s="4" customFormat="1" ht="18" customHeight="1" x14ac:dyDescent="0.2">
      <c r="A33" s="28">
        <v>27</v>
      </c>
      <c r="B33" s="87" t="s">
        <v>142</v>
      </c>
      <c r="C33" s="88" t="s">
        <v>138</v>
      </c>
      <c r="D33" s="18">
        <f t="shared" si="3"/>
        <v>5</v>
      </c>
      <c r="E33" s="7">
        <v>6</v>
      </c>
      <c r="F33" s="7">
        <v>3</v>
      </c>
      <c r="G33" s="7">
        <v>4</v>
      </c>
      <c r="H33" s="7">
        <v>4</v>
      </c>
      <c r="I33" s="7">
        <v>7</v>
      </c>
      <c r="J33" s="7">
        <v>5</v>
      </c>
      <c r="K33" s="7">
        <v>4</v>
      </c>
      <c r="L33" s="7">
        <v>3</v>
      </c>
      <c r="M33" s="7">
        <v>5</v>
      </c>
      <c r="N33" s="19">
        <f t="shared" si="4"/>
        <v>41</v>
      </c>
      <c r="O33" s="7">
        <v>4</v>
      </c>
      <c r="P33" s="7">
        <v>4</v>
      </c>
      <c r="Q33" s="7">
        <v>5</v>
      </c>
      <c r="R33" s="7">
        <v>3</v>
      </c>
      <c r="S33" s="7">
        <v>4</v>
      </c>
      <c r="T33" s="7">
        <v>5</v>
      </c>
      <c r="U33" s="7">
        <v>3</v>
      </c>
      <c r="V33" s="7">
        <v>4</v>
      </c>
      <c r="W33" s="7">
        <v>4</v>
      </c>
      <c r="X33" s="19">
        <f t="shared" si="5"/>
        <v>36</v>
      </c>
      <c r="Y33" s="29">
        <f t="shared" si="6"/>
        <v>77</v>
      </c>
      <c r="Z33" s="18"/>
      <c r="AA33" s="7"/>
      <c r="AB33" s="7"/>
      <c r="AC33" s="7"/>
      <c r="AD33" s="7"/>
      <c r="AE33" s="7"/>
      <c r="AF33" s="7"/>
      <c r="AG33" s="7"/>
      <c r="AH33" s="7"/>
      <c r="AI33" s="7"/>
      <c r="AJ33" s="19"/>
      <c r="AK33" s="7"/>
      <c r="AL33" s="7"/>
      <c r="AM33" s="7"/>
      <c r="AN33" s="7"/>
      <c r="AO33" s="7"/>
      <c r="AP33" s="7"/>
      <c r="AQ33" s="7"/>
      <c r="AR33" s="7"/>
      <c r="AS33" s="7"/>
      <c r="AT33" s="19"/>
      <c r="AU33" s="20"/>
      <c r="AV33" s="20"/>
      <c r="AW33" s="20"/>
      <c r="AX33" s="4">
        <f t="shared" si="7"/>
        <v>36</v>
      </c>
      <c r="AY33" s="4">
        <f t="shared" si="8"/>
        <v>23</v>
      </c>
      <c r="AZ33" s="4">
        <f t="shared" si="9"/>
        <v>11</v>
      </c>
      <c r="BA33" s="4">
        <f t="shared" si="10"/>
        <v>4</v>
      </c>
    </row>
    <row r="34" spans="1:53" s="4" customFormat="1" ht="18" customHeight="1" x14ac:dyDescent="0.2">
      <c r="A34" s="28">
        <v>28</v>
      </c>
      <c r="B34" s="88" t="s">
        <v>166</v>
      </c>
      <c r="C34" s="88" t="s">
        <v>159</v>
      </c>
      <c r="D34" s="18">
        <f t="shared" si="3"/>
        <v>5</v>
      </c>
      <c r="E34" s="7">
        <v>4</v>
      </c>
      <c r="F34" s="7">
        <v>4</v>
      </c>
      <c r="G34" s="7">
        <v>4</v>
      </c>
      <c r="H34" s="7">
        <v>6</v>
      </c>
      <c r="I34" s="7">
        <v>5</v>
      </c>
      <c r="J34" s="7">
        <v>4</v>
      </c>
      <c r="K34" s="7">
        <v>5</v>
      </c>
      <c r="L34" s="7">
        <v>3</v>
      </c>
      <c r="M34" s="7">
        <v>5</v>
      </c>
      <c r="N34" s="19">
        <f t="shared" si="4"/>
        <v>40</v>
      </c>
      <c r="O34" s="7">
        <v>4</v>
      </c>
      <c r="P34" s="7">
        <v>5</v>
      </c>
      <c r="Q34" s="7">
        <v>5</v>
      </c>
      <c r="R34" s="7">
        <v>3</v>
      </c>
      <c r="S34" s="7">
        <v>5</v>
      </c>
      <c r="T34" s="7">
        <v>4</v>
      </c>
      <c r="U34" s="7">
        <v>3</v>
      </c>
      <c r="V34" s="7">
        <v>4</v>
      </c>
      <c r="W34" s="7">
        <v>4</v>
      </c>
      <c r="X34" s="19">
        <f t="shared" si="5"/>
        <v>37</v>
      </c>
      <c r="Y34" s="29">
        <f t="shared" si="6"/>
        <v>77</v>
      </c>
      <c r="Z34" s="18"/>
      <c r="AA34" s="7"/>
      <c r="AB34" s="7"/>
      <c r="AC34" s="7"/>
      <c r="AD34" s="7"/>
      <c r="AE34" s="7"/>
      <c r="AF34" s="7"/>
      <c r="AG34" s="7"/>
      <c r="AH34" s="7"/>
      <c r="AI34" s="7"/>
      <c r="AJ34" s="19"/>
      <c r="AK34" s="7"/>
      <c r="AL34" s="7"/>
      <c r="AM34" s="7"/>
      <c r="AN34" s="7"/>
      <c r="AO34" s="7"/>
      <c r="AP34" s="7"/>
      <c r="AQ34" s="7"/>
      <c r="AR34" s="7"/>
      <c r="AS34" s="7"/>
      <c r="AT34" s="19"/>
      <c r="AU34" s="20"/>
      <c r="AV34" s="20"/>
      <c r="AW34" s="20"/>
      <c r="AX34" s="4">
        <f t="shared" si="7"/>
        <v>37</v>
      </c>
      <c r="AY34" s="4">
        <f t="shared" si="8"/>
        <v>23</v>
      </c>
      <c r="AZ34" s="4">
        <f t="shared" si="9"/>
        <v>11</v>
      </c>
      <c r="BA34" s="4">
        <f t="shared" si="10"/>
        <v>4</v>
      </c>
    </row>
    <row r="35" spans="1:53" s="4" customFormat="1" ht="18" customHeight="1" x14ac:dyDescent="0.2">
      <c r="A35" s="28">
        <v>29</v>
      </c>
      <c r="B35" s="87" t="s">
        <v>199</v>
      </c>
      <c r="C35" s="88" t="s">
        <v>191</v>
      </c>
      <c r="D35" s="18">
        <f t="shared" si="3"/>
        <v>5</v>
      </c>
      <c r="E35" s="7">
        <v>4</v>
      </c>
      <c r="F35" s="7">
        <v>3</v>
      </c>
      <c r="G35" s="7">
        <v>4</v>
      </c>
      <c r="H35" s="7">
        <v>5</v>
      </c>
      <c r="I35" s="7">
        <v>5</v>
      </c>
      <c r="J35" s="7">
        <v>4</v>
      </c>
      <c r="K35" s="7">
        <v>6</v>
      </c>
      <c r="L35" s="7">
        <v>2</v>
      </c>
      <c r="M35" s="7">
        <v>5</v>
      </c>
      <c r="N35" s="19">
        <f t="shared" si="4"/>
        <v>38</v>
      </c>
      <c r="O35" s="7">
        <v>5</v>
      </c>
      <c r="P35" s="7">
        <v>5</v>
      </c>
      <c r="Q35" s="7">
        <v>5</v>
      </c>
      <c r="R35" s="7">
        <v>4</v>
      </c>
      <c r="S35" s="7">
        <v>5</v>
      </c>
      <c r="T35" s="7">
        <v>5</v>
      </c>
      <c r="U35" s="7">
        <v>4</v>
      </c>
      <c r="V35" s="7">
        <v>3</v>
      </c>
      <c r="W35" s="7">
        <v>3</v>
      </c>
      <c r="X35" s="19">
        <f t="shared" si="5"/>
        <v>39</v>
      </c>
      <c r="Y35" s="29">
        <f t="shared" si="6"/>
        <v>77</v>
      </c>
      <c r="Z35" s="18"/>
      <c r="AA35" s="7"/>
      <c r="AB35" s="7"/>
      <c r="AC35" s="7"/>
      <c r="AD35" s="7"/>
      <c r="AE35" s="7"/>
      <c r="AF35" s="7"/>
      <c r="AG35" s="7"/>
      <c r="AH35" s="7"/>
      <c r="AI35" s="7"/>
      <c r="AJ35" s="19"/>
      <c r="AK35" s="7"/>
      <c r="AL35" s="7"/>
      <c r="AM35" s="7"/>
      <c r="AN35" s="7"/>
      <c r="AO35" s="7"/>
      <c r="AP35" s="7"/>
      <c r="AQ35" s="7"/>
      <c r="AR35" s="7"/>
      <c r="AS35" s="7"/>
      <c r="AT35" s="19"/>
      <c r="AU35" s="20"/>
      <c r="AV35" s="20"/>
      <c r="AW35" s="20"/>
      <c r="AX35" s="4">
        <f t="shared" si="7"/>
        <v>39</v>
      </c>
      <c r="AY35" s="4">
        <f t="shared" si="8"/>
        <v>24</v>
      </c>
      <c r="AZ35" s="4">
        <f t="shared" si="9"/>
        <v>10</v>
      </c>
      <c r="BA35" s="4">
        <f t="shared" si="10"/>
        <v>3</v>
      </c>
    </row>
    <row r="36" spans="1:53" s="4" customFormat="1" ht="18" customHeight="1" x14ac:dyDescent="0.2">
      <c r="A36" s="28">
        <v>30</v>
      </c>
      <c r="B36" s="87" t="s">
        <v>69</v>
      </c>
      <c r="C36" s="88" t="s">
        <v>95</v>
      </c>
      <c r="D36" s="18">
        <f t="shared" si="3"/>
        <v>5</v>
      </c>
      <c r="E36" s="7">
        <v>3</v>
      </c>
      <c r="F36" s="7">
        <v>3</v>
      </c>
      <c r="G36" s="7">
        <v>4</v>
      </c>
      <c r="H36" s="7">
        <v>6</v>
      </c>
      <c r="I36" s="7">
        <v>4</v>
      </c>
      <c r="J36" s="7">
        <v>4</v>
      </c>
      <c r="K36" s="7">
        <v>6</v>
      </c>
      <c r="L36" s="7">
        <v>3</v>
      </c>
      <c r="M36" s="7">
        <v>5</v>
      </c>
      <c r="N36" s="19">
        <f t="shared" si="4"/>
        <v>38</v>
      </c>
      <c r="O36" s="7">
        <v>4</v>
      </c>
      <c r="P36" s="7">
        <v>6</v>
      </c>
      <c r="Q36" s="7">
        <v>4</v>
      </c>
      <c r="R36" s="7">
        <v>3</v>
      </c>
      <c r="S36" s="7">
        <v>4</v>
      </c>
      <c r="T36" s="7">
        <v>5</v>
      </c>
      <c r="U36" s="7">
        <v>3</v>
      </c>
      <c r="V36" s="7">
        <v>6</v>
      </c>
      <c r="W36" s="7">
        <v>4</v>
      </c>
      <c r="X36" s="19">
        <f t="shared" si="5"/>
        <v>39</v>
      </c>
      <c r="Y36" s="29">
        <f t="shared" si="6"/>
        <v>77</v>
      </c>
      <c r="Z36" s="18"/>
      <c r="AA36" s="7"/>
      <c r="AB36" s="7"/>
      <c r="AC36" s="7"/>
      <c r="AD36" s="7"/>
      <c r="AE36" s="7"/>
      <c r="AF36" s="7"/>
      <c r="AG36" s="7"/>
      <c r="AH36" s="7"/>
      <c r="AI36" s="7"/>
      <c r="AJ36" s="19"/>
      <c r="AK36" s="7"/>
      <c r="AL36" s="7"/>
      <c r="AM36" s="7"/>
      <c r="AN36" s="7"/>
      <c r="AO36" s="7"/>
      <c r="AP36" s="7"/>
      <c r="AQ36" s="7"/>
      <c r="AR36" s="7"/>
      <c r="AS36" s="7"/>
      <c r="AT36" s="19"/>
      <c r="AU36" s="20"/>
      <c r="AV36" s="20"/>
      <c r="AW36" s="20"/>
      <c r="AX36" s="4">
        <f t="shared" si="7"/>
        <v>39</v>
      </c>
      <c r="AY36" s="4">
        <f t="shared" si="8"/>
        <v>25</v>
      </c>
      <c r="AZ36" s="4">
        <f t="shared" si="9"/>
        <v>13</v>
      </c>
      <c r="BA36" s="4">
        <f t="shared" si="10"/>
        <v>4</v>
      </c>
    </row>
    <row r="37" spans="1:53" s="4" customFormat="1" ht="18" customHeight="1" x14ac:dyDescent="0.2">
      <c r="A37" s="28">
        <v>31</v>
      </c>
      <c r="B37" s="87" t="s">
        <v>153</v>
      </c>
      <c r="C37" s="88" t="s">
        <v>152</v>
      </c>
      <c r="D37" s="18">
        <f t="shared" si="3"/>
        <v>5</v>
      </c>
      <c r="E37" s="7">
        <v>3</v>
      </c>
      <c r="F37" s="7">
        <v>4</v>
      </c>
      <c r="G37" s="7">
        <v>5</v>
      </c>
      <c r="H37" s="7">
        <v>6</v>
      </c>
      <c r="I37" s="7">
        <v>4</v>
      </c>
      <c r="J37" s="7">
        <v>4</v>
      </c>
      <c r="K37" s="7">
        <v>4</v>
      </c>
      <c r="L37" s="7">
        <v>2</v>
      </c>
      <c r="M37" s="7">
        <v>5</v>
      </c>
      <c r="N37" s="19">
        <f t="shared" si="4"/>
        <v>37</v>
      </c>
      <c r="O37" s="7">
        <v>4</v>
      </c>
      <c r="P37" s="7">
        <v>5</v>
      </c>
      <c r="Q37" s="7">
        <v>4</v>
      </c>
      <c r="R37" s="7">
        <v>3</v>
      </c>
      <c r="S37" s="7">
        <v>5</v>
      </c>
      <c r="T37" s="7">
        <v>5</v>
      </c>
      <c r="U37" s="7">
        <v>4</v>
      </c>
      <c r="V37" s="7">
        <v>4</v>
      </c>
      <c r="W37" s="7">
        <v>6</v>
      </c>
      <c r="X37" s="19">
        <f t="shared" si="5"/>
        <v>40</v>
      </c>
      <c r="Y37" s="29">
        <f t="shared" si="6"/>
        <v>77</v>
      </c>
      <c r="Z37" s="18"/>
      <c r="AA37" s="7"/>
      <c r="AB37" s="7"/>
      <c r="AC37" s="7"/>
      <c r="AD37" s="7"/>
      <c r="AE37" s="7"/>
      <c r="AF37" s="7"/>
      <c r="AG37" s="7"/>
      <c r="AH37" s="7"/>
      <c r="AI37" s="7"/>
      <c r="AJ37" s="19"/>
      <c r="AK37" s="7"/>
      <c r="AL37" s="7"/>
      <c r="AM37" s="7"/>
      <c r="AN37" s="7"/>
      <c r="AO37" s="7"/>
      <c r="AP37" s="7"/>
      <c r="AQ37" s="7"/>
      <c r="AR37" s="7"/>
      <c r="AS37" s="7"/>
      <c r="AT37" s="19"/>
      <c r="AU37" s="20"/>
      <c r="AV37" s="20"/>
      <c r="AW37" s="20"/>
      <c r="AX37" s="4">
        <f t="shared" si="7"/>
        <v>40</v>
      </c>
      <c r="AY37" s="4">
        <f t="shared" si="8"/>
        <v>27</v>
      </c>
      <c r="AZ37" s="4">
        <f t="shared" si="9"/>
        <v>14</v>
      </c>
      <c r="BA37" s="4">
        <f t="shared" si="10"/>
        <v>6</v>
      </c>
    </row>
    <row r="38" spans="1:53" s="4" customFormat="1" ht="18" customHeight="1" x14ac:dyDescent="0.2">
      <c r="A38" s="28">
        <v>32</v>
      </c>
      <c r="B38" s="87" t="s">
        <v>112</v>
      </c>
      <c r="C38" s="88" t="s">
        <v>113</v>
      </c>
      <c r="D38" s="18">
        <f t="shared" si="3"/>
        <v>5</v>
      </c>
      <c r="E38" s="7">
        <v>4</v>
      </c>
      <c r="F38" s="7">
        <v>3</v>
      </c>
      <c r="G38" s="7">
        <v>4</v>
      </c>
      <c r="H38" s="7">
        <v>5</v>
      </c>
      <c r="I38" s="7">
        <v>3</v>
      </c>
      <c r="J38" s="7">
        <v>4</v>
      </c>
      <c r="K38" s="7">
        <v>4</v>
      </c>
      <c r="L38" s="7">
        <v>5</v>
      </c>
      <c r="M38" s="7">
        <v>4</v>
      </c>
      <c r="N38" s="19">
        <f t="shared" si="4"/>
        <v>36</v>
      </c>
      <c r="O38" s="7">
        <v>6</v>
      </c>
      <c r="P38" s="7">
        <v>5</v>
      </c>
      <c r="Q38" s="7">
        <v>4</v>
      </c>
      <c r="R38" s="7">
        <v>4</v>
      </c>
      <c r="S38" s="7">
        <v>4</v>
      </c>
      <c r="T38" s="7">
        <v>5</v>
      </c>
      <c r="U38" s="7">
        <v>3</v>
      </c>
      <c r="V38" s="7">
        <v>4</v>
      </c>
      <c r="W38" s="7">
        <v>6</v>
      </c>
      <c r="X38" s="19">
        <f t="shared" si="5"/>
        <v>41</v>
      </c>
      <c r="Y38" s="29">
        <f t="shared" si="6"/>
        <v>77</v>
      </c>
      <c r="Z38" s="18"/>
      <c r="AA38" s="7"/>
      <c r="AB38" s="7"/>
      <c r="AC38" s="7"/>
      <c r="AD38" s="7"/>
      <c r="AE38" s="7"/>
      <c r="AF38" s="7"/>
      <c r="AG38" s="7"/>
      <c r="AH38" s="7"/>
      <c r="AI38" s="7"/>
      <c r="AJ38" s="19"/>
      <c r="AK38" s="7"/>
      <c r="AL38" s="7"/>
      <c r="AM38" s="7"/>
      <c r="AN38" s="7"/>
      <c r="AO38" s="7"/>
      <c r="AP38" s="7"/>
      <c r="AQ38" s="7"/>
      <c r="AR38" s="7"/>
      <c r="AS38" s="7"/>
      <c r="AT38" s="19"/>
      <c r="AU38" s="20"/>
      <c r="AV38" s="20"/>
      <c r="AW38" s="20"/>
      <c r="AX38" s="4">
        <f t="shared" si="7"/>
        <v>41</v>
      </c>
      <c r="AY38" s="4">
        <f t="shared" si="8"/>
        <v>26</v>
      </c>
      <c r="AZ38" s="4">
        <f t="shared" si="9"/>
        <v>13</v>
      </c>
      <c r="BA38" s="4">
        <f t="shared" si="10"/>
        <v>6</v>
      </c>
    </row>
    <row r="39" spans="1:53" s="4" customFormat="1" ht="18" customHeight="1" x14ac:dyDescent="0.2">
      <c r="A39" s="28">
        <v>33</v>
      </c>
      <c r="B39" s="89" t="s">
        <v>182</v>
      </c>
      <c r="C39" s="88" t="s">
        <v>88</v>
      </c>
      <c r="D39" s="18">
        <f t="shared" ref="D39:D70" si="11">Y39-72</f>
        <v>5</v>
      </c>
      <c r="E39" s="7">
        <v>4</v>
      </c>
      <c r="F39" s="7">
        <v>4</v>
      </c>
      <c r="G39" s="7">
        <v>3</v>
      </c>
      <c r="H39" s="7">
        <v>4</v>
      </c>
      <c r="I39" s="7">
        <v>4</v>
      </c>
      <c r="J39" s="7">
        <v>3</v>
      </c>
      <c r="K39" s="7">
        <v>4</v>
      </c>
      <c r="L39" s="7">
        <v>3</v>
      </c>
      <c r="M39" s="7">
        <v>6</v>
      </c>
      <c r="N39" s="19">
        <f t="shared" ref="N39:N70" si="12">SUM(E39:M39)</f>
        <v>35</v>
      </c>
      <c r="O39" s="7">
        <v>4</v>
      </c>
      <c r="P39" s="7">
        <v>8</v>
      </c>
      <c r="Q39" s="7">
        <v>4</v>
      </c>
      <c r="R39" s="7">
        <v>4</v>
      </c>
      <c r="S39" s="7">
        <v>4</v>
      </c>
      <c r="T39" s="7">
        <v>5</v>
      </c>
      <c r="U39" s="7">
        <v>4</v>
      </c>
      <c r="V39" s="7">
        <v>5</v>
      </c>
      <c r="W39" s="7">
        <v>4</v>
      </c>
      <c r="X39" s="19">
        <f t="shared" ref="X39:X70" si="13">SUM(O39:W39)</f>
        <v>42</v>
      </c>
      <c r="Y39" s="29">
        <f t="shared" ref="Y39:Y70" si="14">N39+X39</f>
        <v>77</v>
      </c>
      <c r="Z39" s="18"/>
      <c r="AA39" s="7"/>
      <c r="AB39" s="7"/>
      <c r="AC39" s="7"/>
      <c r="AD39" s="7"/>
      <c r="AE39" s="7"/>
      <c r="AF39" s="7"/>
      <c r="AG39" s="7"/>
      <c r="AH39" s="7"/>
      <c r="AI39" s="7"/>
      <c r="AJ39" s="19"/>
      <c r="AK39" s="7"/>
      <c r="AL39" s="7"/>
      <c r="AM39" s="7"/>
      <c r="AN39" s="7"/>
      <c r="AO39" s="7"/>
      <c r="AP39" s="7"/>
      <c r="AQ39" s="7"/>
      <c r="AR39" s="7"/>
      <c r="AS39" s="7"/>
      <c r="AT39" s="19"/>
      <c r="AU39" s="20"/>
      <c r="AV39" s="20"/>
      <c r="AW39" s="20"/>
      <c r="AX39" s="4">
        <f t="shared" ref="AX39:AX70" si="15">W39+V39+U39+T39+S39+R39+Q39+P39+O39</f>
        <v>42</v>
      </c>
      <c r="AY39" s="4">
        <f t="shared" ref="AY39:AY70" si="16">W39+V39+U39+T39+S39+R39</f>
        <v>26</v>
      </c>
      <c r="AZ39" s="4">
        <f t="shared" ref="AZ39:AZ70" si="17">W39+V39+U39</f>
        <v>13</v>
      </c>
      <c r="BA39" s="4">
        <f t="shared" ref="BA39:BA70" si="18">W39</f>
        <v>4</v>
      </c>
    </row>
    <row r="40" spans="1:53" s="4" customFormat="1" ht="18" customHeight="1" x14ac:dyDescent="0.2">
      <c r="A40" s="28">
        <v>34</v>
      </c>
      <c r="B40" s="87" t="s">
        <v>131</v>
      </c>
      <c r="C40" s="88" t="s">
        <v>132</v>
      </c>
      <c r="D40" s="18">
        <f t="shared" si="11"/>
        <v>6</v>
      </c>
      <c r="E40" s="7">
        <v>4</v>
      </c>
      <c r="F40" s="7">
        <v>3</v>
      </c>
      <c r="G40" s="7">
        <v>5</v>
      </c>
      <c r="H40" s="7">
        <v>5</v>
      </c>
      <c r="I40" s="7">
        <v>4</v>
      </c>
      <c r="J40" s="7">
        <v>5</v>
      </c>
      <c r="K40" s="7">
        <v>6</v>
      </c>
      <c r="L40" s="7">
        <v>3</v>
      </c>
      <c r="M40" s="7">
        <v>5</v>
      </c>
      <c r="N40" s="19">
        <f t="shared" si="12"/>
        <v>40</v>
      </c>
      <c r="O40" s="7">
        <v>4</v>
      </c>
      <c r="P40" s="7">
        <v>5</v>
      </c>
      <c r="Q40" s="7">
        <v>4</v>
      </c>
      <c r="R40" s="7">
        <v>3</v>
      </c>
      <c r="S40" s="7">
        <v>4</v>
      </c>
      <c r="T40" s="7">
        <v>6</v>
      </c>
      <c r="U40" s="7">
        <v>3</v>
      </c>
      <c r="V40" s="7">
        <v>5</v>
      </c>
      <c r="W40" s="7">
        <v>4</v>
      </c>
      <c r="X40" s="19">
        <f t="shared" si="13"/>
        <v>38</v>
      </c>
      <c r="Y40" s="29">
        <f t="shared" si="14"/>
        <v>78</v>
      </c>
      <c r="Z40" s="18"/>
      <c r="AA40" s="7"/>
      <c r="AB40" s="7"/>
      <c r="AC40" s="7"/>
      <c r="AD40" s="7"/>
      <c r="AE40" s="7"/>
      <c r="AF40" s="7"/>
      <c r="AG40" s="7"/>
      <c r="AH40" s="7"/>
      <c r="AI40" s="7"/>
      <c r="AJ40" s="19"/>
      <c r="AK40" s="7"/>
      <c r="AL40" s="7"/>
      <c r="AM40" s="7"/>
      <c r="AN40" s="7"/>
      <c r="AO40" s="7"/>
      <c r="AP40" s="7"/>
      <c r="AQ40" s="7"/>
      <c r="AR40" s="7"/>
      <c r="AS40" s="7"/>
      <c r="AT40" s="19"/>
      <c r="AU40" s="20"/>
      <c r="AV40" s="20"/>
      <c r="AW40" s="20"/>
      <c r="AX40" s="4">
        <f t="shared" si="15"/>
        <v>38</v>
      </c>
      <c r="AY40" s="4">
        <f t="shared" si="16"/>
        <v>25</v>
      </c>
      <c r="AZ40" s="4">
        <f t="shared" si="17"/>
        <v>12</v>
      </c>
      <c r="BA40" s="4">
        <f t="shared" si="18"/>
        <v>4</v>
      </c>
    </row>
    <row r="41" spans="1:53" s="4" customFormat="1" ht="18" customHeight="1" x14ac:dyDescent="0.2">
      <c r="A41" s="28">
        <v>35</v>
      </c>
      <c r="B41" s="87" t="s">
        <v>126</v>
      </c>
      <c r="C41" s="88" t="s">
        <v>86</v>
      </c>
      <c r="D41" s="18">
        <f t="shared" si="11"/>
        <v>6</v>
      </c>
      <c r="E41" s="7">
        <v>6</v>
      </c>
      <c r="F41" s="7">
        <v>3</v>
      </c>
      <c r="G41" s="7">
        <v>4</v>
      </c>
      <c r="H41" s="7">
        <v>4</v>
      </c>
      <c r="I41" s="7">
        <v>4</v>
      </c>
      <c r="J41" s="7">
        <v>4</v>
      </c>
      <c r="K41" s="7">
        <v>5</v>
      </c>
      <c r="L41" s="7">
        <v>3</v>
      </c>
      <c r="M41" s="7">
        <v>5</v>
      </c>
      <c r="N41" s="19">
        <f t="shared" si="12"/>
        <v>38</v>
      </c>
      <c r="O41" s="7">
        <v>4</v>
      </c>
      <c r="P41" s="7">
        <v>6</v>
      </c>
      <c r="Q41" s="7">
        <v>5</v>
      </c>
      <c r="R41" s="7">
        <v>3</v>
      </c>
      <c r="S41" s="7">
        <v>4</v>
      </c>
      <c r="T41" s="7">
        <v>7</v>
      </c>
      <c r="U41" s="7">
        <v>3</v>
      </c>
      <c r="V41" s="7">
        <v>4</v>
      </c>
      <c r="W41" s="7">
        <v>4</v>
      </c>
      <c r="X41" s="19">
        <f t="shared" si="13"/>
        <v>40</v>
      </c>
      <c r="Y41" s="29">
        <f t="shared" si="14"/>
        <v>78</v>
      </c>
      <c r="Z41" s="18"/>
      <c r="AA41" s="7"/>
      <c r="AB41" s="7"/>
      <c r="AC41" s="7"/>
      <c r="AD41" s="7"/>
      <c r="AE41" s="7"/>
      <c r="AF41" s="7"/>
      <c r="AG41" s="7"/>
      <c r="AH41" s="7"/>
      <c r="AI41" s="7"/>
      <c r="AJ41" s="19"/>
      <c r="AK41" s="7"/>
      <c r="AL41" s="7"/>
      <c r="AM41" s="7"/>
      <c r="AN41" s="7"/>
      <c r="AO41" s="7"/>
      <c r="AP41" s="7"/>
      <c r="AQ41" s="7"/>
      <c r="AR41" s="7"/>
      <c r="AS41" s="7"/>
      <c r="AT41" s="19"/>
      <c r="AU41" s="20"/>
      <c r="AV41" s="20"/>
      <c r="AW41" s="20"/>
      <c r="AX41" s="4">
        <f t="shared" si="15"/>
        <v>40</v>
      </c>
      <c r="AY41" s="4">
        <f t="shared" si="16"/>
        <v>25</v>
      </c>
      <c r="AZ41" s="4">
        <f t="shared" si="17"/>
        <v>11</v>
      </c>
      <c r="BA41" s="4">
        <f t="shared" si="18"/>
        <v>4</v>
      </c>
    </row>
    <row r="42" spans="1:53" s="4" customFormat="1" ht="18" customHeight="1" x14ac:dyDescent="0.2">
      <c r="A42" s="28">
        <v>36</v>
      </c>
      <c r="B42" s="87" t="s">
        <v>198</v>
      </c>
      <c r="C42" s="88" t="s">
        <v>189</v>
      </c>
      <c r="D42" s="18">
        <f t="shared" si="11"/>
        <v>6</v>
      </c>
      <c r="E42" s="7">
        <v>6</v>
      </c>
      <c r="F42" s="7">
        <v>2</v>
      </c>
      <c r="G42" s="7">
        <v>4</v>
      </c>
      <c r="H42" s="7">
        <v>5</v>
      </c>
      <c r="I42" s="7">
        <v>4</v>
      </c>
      <c r="J42" s="7">
        <v>4</v>
      </c>
      <c r="K42" s="7">
        <v>6</v>
      </c>
      <c r="L42" s="7">
        <v>2</v>
      </c>
      <c r="M42" s="7">
        <v>5</v>
      </c>
      <c r="N42" s="19">
        <f t="shared" si="12"/>
        <v>38</v>
      </c>
      <c r="O42" s="7">
        <v>4</v>
      </c>
      <c r="P42" s="7">
        <v>7</v>
      </c>
      <c r="Q42" s="7">
        <v>4</v>
      </c>
      <c r="R42" s="7">
        <v>4</v>
      </c>
      <c r="S42" s="7">
        <v>4</v>
      </c>
      <c r="T42" s="7">
        <v>5</v>
      </c>
      <c r="U42" s="7">
        <v>3</v>
      </c>
      <c r="V42" s="7">
        <v>5</v>
      </c>
      <c r="W42" s="7">
        <v>4</v>
      </c>
      <c r="X42" s="19">
        <f t="shared" si="13"/>
        <v>40</v>
      </c>
      <c r="Y42" s="29">
        <f t="shared" si="14"/>
        <v>78</v>
      </c>
      <c r="Z42" s="18"/>
      <c r="AA42" s="7"/>
      <c r="AB42" s="7"/>
      <c r="AC42" s="7"/>
      <c r="AD42" s="7"/>
      <c r="AE42" s="7"/>
      <c r="AF42" s="7"/>
      <c r="AG42" s="7"/>
      <c r="AH42" s="7"/>
      <c r="AI42" s="7"/>
      <c r="AJ42" s="19"/>
      <c r="AK42" s="7"/>
      <c r="AL42" s="7"/>
      <c r="AM42" s="7"/>
      <c r="AN42" s="7"/>
      <c r="AO42" s="7"/>
      <c r="AP42" s="7"/>
      <c r="AQ42" s="7"/>
      <c r="AR42" s="7"/>
      <c r="AS42" s="7"/>
      <c r="AT42" s="19"/>
      <c r="AU42" s="20"/>
      <c r="AV42" s="20"/>
      <c r="AW42" s="20"/>
      <c r="AX42" s="4">
        <f t="shared" si="15"/>
        <v>40</v>
      </c>
      <c r="AY42" s="4">
        <f t="shared" si="16"/>
        <v>25</v>
      </c>
      <c r="AZ42" s="4">
        <f t="shared" si="17"/>
        <v>12</v>
      </c>
      <c r="BA42" s="4">
        <f t="shared" si="18"/>
        <v>4</v>
      </c>
    </row>
    <row r="43" spans="1:53" s="4" customFormat="1" ht="18" customHeight="1" x14ac:dyDescent="0.2">
      <c r="A43" s="28">
        <v>37</v>
      </c>
      <c r="B43" s="87" t="s">
        <v>192</v>
      </c>
      <c r="C43" s="88" t="s">
        <v>185</v>
      </c>
      <c r="D43" s="18">
        <f t="shared" si="11"/>
        <v>6</v>
      </c>
      <c r="E43" s="7">
        <v>4</v>
      </c>
      <c r="F43" s="7">
        <v>3</v>
      </c>
      <c r="G43" s="7">
        <v>4</v>
      </c>
      <c r="H43" s="7">
        <v>5</v>
      </c>
      <c r="I43" s="7">
        <v>4</v>
      </c>
      <c r="J43" s="7">
        <v>6</v>
      </c>
      <c r="K43" s="7">
        <v>4</v>
      </c>
      <c r="L43" s="7">
        <v>2</v>
      </c>
      <c r="M43" s="7">
        <v>6</v>
      </c>
      <c r="N43" s="19">
        <f t="shared" si="12"/>
        <v>38</v>
      </c>
      <c r="O43" s="7">
        <v>4</v>
      </c>
      <c r="P43" s="7">
        <v>5</v>
      </c>
      <c r="Q43" s="7">
        <v>4</v>
      </c>
      <c r="R43" s="7">
        <v>3</v>
      </c>
      <c r="S43" s="7">
        <v>4</v>
      </c>
      <c r="T43" s="7">
        <v>5</v>
      </c>
      <c r="U43" s="7">
        <v>3</v>
      </c>
      <c r="V43" s="7">
        <v>5</v>
      </c>
      <c r="W43" s="7">
        <v>7</v>
      </c>
      <c r="X43" s="19">
        <f t="shared" si="13"/>
        <v>40</v>
      </c>
      <c r="Y43" s="29">
        <f t="shared" si="14"/>
        <v>78</v>
      </c>
      <c r="Z43" s="18"/>
      <c r="AA43" s="7"/>
      <c r="AB43" s="7"/>
      <c r="AC43" s="7"/>
      <c r="AD43" s="7"/>
      <c r="AE43" s="7"/>
      <c r="AF43" s="7"/>
      <c r="AG43" s="7"/>
      <c r="AH43" s="7"/>
      <c r="AI43" s="7"/>
      <c r="AJ43" s="19"/>
      <c r="AK43" s="7"/>
      <c r="AL43" s="7"/>
      <c r="AM43" s="7"/>
      <c r="AN43" s="7"/>
      <c r="AO43" s="7"/>
      <c r="AP43" s="7"/>
      <c r="AQ43" s="7"/>
      <c r="AR43" s="7"/>
      <c r="AS43" s="7"/>
      <c r="AT43" s="19"/>
      <c r="AU43" s="20"/>
      <c r="AV43" s="20"/>
      <c r="AW43" s="20"/>
      <c r="AX43" s="4">
        <f t="shared" si="15"/>
        <v>40</v>
      </c>
      <c r="AY43" s="4">
        <f t="shared" si="16"/>
        <v>27</v>
      </c>
      <c r="AZ43" s="4">
        <f t="shared" si="17"/>
        <v>15</v>
      </c>
      <c r="BA43" s="4">
        <f t="shared" si="18"/>
        <v>7</v>
      </c>
    </row>
    <row r="44" spans="1:53" s="4" customFormat="1" ht="18" customHeight="1" x14ac:dyDescent="0.2">
      <c r="A44" s="28">
        <v>38</v>
      </c>
      <c r="B44" s="87" t="s">
        <v>127</v>
      </c>
      <c r="C44" s="88" t="s">
        <v>89</v>
      </c>
      <c r="D44" s="18">
        <f t="shared" si="11"/>
        <v>6</v>
      </c>
      <c r="E44" s="7">
        <v>4</v>
      </c>
      <c r="F44" s="7">
        <v>3</v>
      </c>
      <c r="G44" s="7">
        <v>4</v>
      </c>
      <c r="H44" s="7">
        <v>5</v>
      </c>
      <c r="I44" s="7">
        <v>3</v>
      </c>
      <c r="J44" s="7">
        <v>4</v>
      </c>
      <c r="K44" s="7">
        <v>6</v>
      </c>
      <c r="L44" s="7">
        <v>3</v>
      </c>
      <c r="M44" s="7">
        <v>4</v>
      </c>
      <c r="N44" s="19">
        <f t="shared" si="12"/>
        <v>36</v>
      </c>
      <c r="O44" s="7">
        <v>4</v>
      </c>
      <c r="P44" s="7">
        <v>5</v>
      </c>
      <c r="Q44" s="7">
        <v>4</v>
      </c>
      <c r="R44" s="7">
        <v>3</v>
      </c>
      <c r="S44" s="7">
        <v>4</v>
      </c>
      <c r="T44" s="7">
        <v>8</v>
      </c>
      <c r="U44" s="7">
        <v>3</v>
      </c>
      <c r="V44" s="7">
        <v>6</v>
      </c>
      <c r="W44" s="7">
        <v>5</v>
      </c>
      <c r="X44" s="19">
        <f t="shared" si="13"/>
        <v>42</v>
      </c>
      <c r="Y44" s="29">
        <f t="shared" si="14"/>
        <v>78</v>
      </c>
      <c r="Z44" s="18"/>
      <c r="AA44" s="7"/>
      <c r="AB44" s="7"/>
      <c r="AC44" s="7"/>
      <c r="AD44" s="7"/>
      <c r="AE44" s="7"/>
      <c r="AF44" s="7"/>
      <c r="AG44" s="7"/>
      <c r="AH44" s="7"/>
      <c r="AI44" s="7"/>
      <c r="AJ44" s="19"/>
      <c r="AK44" s="7"/>
      <c r="AL44" s="7"/>
      <c r="AM44" s="7"/>
      <c r="AN44" s="7"/>
      <c r="AO44" s="7"/>
      <c r="AP44" s="7"/>
      <c r="AQ44" s="7"/>
      <c r="AR44" s="7"/>
      <c r="AS44" s="7"/>
      <c r="AT44" s="19"/>
      <c r="AU44" s="20"/>
      <c r="AV44" s="20"/>
      <c r="AW44" s="20"/>
      <c r="AX44" s="4">
        <f t="shared" si="15"/>
        <v>42</v>
      </c>
      <c r="AY44" s="4">
        <f t="shared" si="16"/>
        <v>29</v>
      </c>
      <c r="AZ44" s="4">
        <f t="shared" si="17"/>
        <v>14</v>
      </c>
      <c r="BA44" s="4">
        <f t="shared" si="18"/>
        <v>5</v>
      </c>
    </row>
    <row r="45" spans="1:53" s="4" customFormat="1" ht="18" customHeight="1" x14ac:dyDescent="0.2">
      <c r="A45" s="28">
        <v>39</v>
      </c>
      <c r="B45" s="87" t="s">
        <v>124</v>
      </c>
      <c r="C45" s="88" t="s">
        <v>87</v>
      </c>
      <c r="D45" s="18">
        <f t="shared" si="11"/>
        <v>7</v>
      </c>
      <c r="E45" s="7">
        <v>4</v>
      </c>
      <c r="F45" s="7">
        <v>3</v>
      </c>
      <c r="G45" s="7">
        <v>5</v>
      </c>
      <c r="H45" s="7">
        <v>5</v>
      </c>
      <c r="I45" s="7">
        <v>4</v>
      </c>
      <c r="J45" s="7">
        <v>7</v>
      </c>
      <c r="K45" s="7">
        <v>4</v>
      </c>
      <c r="L45" s="7">
        <v>3</v>
      </c>
      <c r="M45" s="7">
        <v>5</v>
      </c>
      <c r="N45" s="19">
        <f t="shared" si="12"/>
        <v>40</v>
      </c>
      <c r="O45" s="7">
        <v>4</v>
      </c>
      <c r="P45" s="7">
        <v>5</v>
      </c>
      <c r="Q45" s="7">
        <v>4</v>
      </c>
      <c r="R45" s="7">
        <v>4</v>
      </c>
      <c r="S45" s="7">
        <v>5</v>
      </c>
      <c r="T45" s="7">
        <v>5</v>
      </c>
      <c r="U45" s="7">
        <v>3</v>
      </c>
      <c r="V45" s="7">
        <v>5</v>
      </c>
      <c r="W45" s="7">
        <v>4</v>
      </c>
      <c r="X45" s="19">
        <f t="shared" si="13"/>
        <v>39</v>
      </c>
      <c r="Y45" s="29">
        <f t="shared" si="14"/>
        <v>79</v>
      </c>
      <c r="Z45" s="18"/>
      <c r="AA45" s="7"/>
      <c r="AB45" s="7"/>
      <c r="AC45" s="7"/>
      <c r="AD45" s="7"/>
      <c r="AE45" s="7"/>
      <c r="AF45" s="7"/>
      <c r="AG45" s="7"/>
      <c r="AH45" s="7"/>
      <c r="AI45" s="7"/>
      <c r="AJ45" s="19"/>
      <c r="AK45" s="7"/>
      <c r="AL45" s="7"/>
      <c r="AM45" s="7"/>
      <c r="AN45" s="7"/>
      <c r="AO45" s="7"/>
      <c r="AP45" s="7"/>
      <c r="AQ45" s="7"/>
      <c r="AR45" s="7"/>
      <c r="AS45" s="7"/>
      <c r="AT45" s="19"/>
      <c r="AU45" s="20"/>
      <c r="AV45" s="20"/>
      <c r="AW45" s="20"/>
      <c r="AX45" s="4">
        <f t="shared" si="15"/>
        <v>39</v>
      </c>
      <c r="AY45" s="4">
        <f t="shared" si="16"/>
        <v>26</v>
      </c>
      <c r="AZ45" s="4">
        <f t="shared" si="17"/>
        <v>12</v>
      </c>
      <c r="BA45" s="4">
        <f t="shared" si="18"/>
        <v>4</v>
      </c>
    </row>
    <row r="46" spans="1:53" s="4" customFormat="1" ht="18" customHeight="1" x14ac:dyDescent="0.2">
      <c r="A46" s="28">
        <v>40</v>
      </c>
      <c r="B46" s="88" t="s">
        <v>173</v>
      </c>
      <c r="C46" s="88" t="s">
        <v>174</v>
      </c>
      <c r="D46" s="18">
        <f t="shared" si="11"/>
        <v>7</v>
      </c>
      <c r="E46" s="7">
        <v>4</v>
      </c>
      <c r="F46" s="7">
        <v>3</v>
      </c>
      <c r="G46" s="7">
        <v>4</v>
      </c>
      <c r="H46" s="7">
        <v>6</v>
      </c>
      <c r="I46" s="7">
        <v>4</v>
      </c>
      <c r="J46" s="7">
        <v>4</v>
      </c>
      <c r="K46" s="7">
        <v>5</v>
      </c>
      <c r="L46" s="7">
        <v>3</v>
      </c>
      <c r="M46" s="7">
        <v>5</v>
      </c>
      <c r="N46" s="19">
        <f t="shared" si="12"/>
        <v>38</v>
      </c>
      <c r="O46" s="7">
        <v>6</v>
      </c>
      <c r="P46" s="7">
        <v>5</v>
      </c>
      <c r="Q46" s="7">
        <v>5</v>
      </c>
      <c r="R46" s="7">
        <v>4</v>
      </c>
      <c r="S46" s="7">
        <v>5</v>
      </c>
      <c r="T46" s="7">
        <v>5</v>
      </c>
      <c r="U46" s="7">
        <v>3</v>
      </c>
      <c r="V46" s="7">
        <v>4</v>
      </c>
      <c r="W46" s="7">
        <v>4</v>
      </c>
      <c r="X46" s="19">
        <f t="shared" si="13"/>
        <v>41</v>
      </c>
      <c r="Y46" s="29">
        <f t="shared" si="14"/>
        <v>79</v>
      </c>
      <c r="Z46" s="18"/>
      <c r="AA46" s="7"/>
      <c r="AB46" s="7"/>
      <c r="AC46" s="7"/>
      <c r="AD46" s="7"/>
      <c r="AE46" s="7"/>
      <c r="AF46" s="7"/>
      <c r="AG46" s="7"/>
      <c r="AH46" s="7"/>
      <c r="AI46" s="7"/>
      <c r="AJ46" s="19"/>
      <c r="AK46" s="7"/>
      <c r="AL46" s="7"/>
      <c r="AM46" s="7"/>
      <c r="AN46" s="7"/>
      <c r="AO46" s="7"/>
      <c r="AP46" s="7"/>
      <c r="AQ46" s="7"/>
      <c r="AR46" s="7"/>
      <c r="AS46" s="7"/>
      <c r="AT46" s="19"/>
      <c r="AU46" s="20"/>
      <c r="AV46" s="20"/>
      <c r="AW46" s="20"/>
      <c r="AX46" s="4">
        <f t="shared" si="15"/>
        <v>41</v>
      </c>
      <c r="AY46" s="4">
        <f t="shared" si="16"/>
        <v>25</v>
      </c>
      <c r="AZ46" s="4">
        <f t="shared" si="17"/>
        <v>11</v>
      </c>
      <c r="BA46" s="4">
        <f t="shared" si="18"/>
        <v>4</v>
      </c>
    </row>
    <row r="47" spans="1:53" s="4" customFormat="1" ht="18" customHeight="1" x14ac:dyDescent="0.2">
      <c r="A47" s="28">
        <v>41</v>
      </c>
      <c r="B47" s="87" t="s">
        <v>140</v>
      </c>
      <c r="C47" s="88" t="s">
        <v>134</v>
      </c>
      <c r="D47" s="18">
        <f t="shared" si="11"/>
        <v>8</v>
      </c>
      <c r="E47" s="7">
        <v>4</v>
      </c>
      <c r="F47" s="7">
        <v>3</v>
      </c>
      <c r="G47" s="7">
        <v>4</v>
      </c>
      <c r="H47" s="7">
        <v>5</v>
      </c>
      <c r="I47" s="7">
        <v>10</v>
      </c>
      <c r="J47" s="7">
        <v>5</v>
      </c>
      <c r="K47" s="7">
        <v>4</v>
      </c>
      <c r="L47" s="7">
        <v>2</v>
      </c>
      <c r="M47" s="7">
        <v>5</v>
      </c>
      <c r="N47" s="19">
        <f t="shared" si="12"/>
        <v>42</v>
      </c>
      <c r="O47" s="7">
        <v>3</v>
      </c>
      <c r="P47" s="7">
        <v>5</v>
      </c>
      <c r="Q47" s="7">
        <v>6</v>
      </c>
      <c r="R47" s="7">
        <v>3</v>
      </c>
      <c r="S47" s="7">
        <v>4</v>
      </c>
      <c r="T47" s="7">
        <v>5</v>
      </c>
      <c r="U47" s="7">
        <v>3</v>
      </c>
      <c r="V47" s="7">
        <v>4</v>
      </c>
      <c r="W47" s="7">
        <v>5</v>
      </c>
      <c r="X47" s="19">
        <f t="shared" si="13"/>
        <v>38</v>
      </c>
      <c r="Y47" s="29">
        <f t="shared" si="14"/>
        <v>80</v>
      </c>
      <c r="Z47" s="18"/>
      <c r="AA47" s="7"/>
      <c r="AB47" s="7"/>
      <c r="AC47" s="7"/>
      <c r="AD47" s="7"/>
      <c r="AE47" s="7"/>
      <c r="AF47" s="7"/>
      <c r="AG47" s="7"/>
      <c r="AH47" s="7"/>
      <c r="AI47" s="7"/>
      <c r="AJ47" s="19"/>
      <c r="AK47" s="7"/>
      <c r="AL47" s="7"/>
      <c r="AM47" s="7"/>
      <c r="AN47" s="7"/>
      <c r="AO47" s="7"/>
      <c r="AP47" s="7"/>
      <c r="AQ47" s="7"/>
      <c r="AR47" s="7"/>
      <c r="AS47" s="7"/>
      <c r="AT47" s="19"/>
      <c r="AU47" s="20"/>
      <c r="AV47" s="20"/>
      <c r="AW47" s="20"/>
      <c r="AX47" s="4">
        <f t="shared" si="15"/>
        <v>38</v>
      </c>
      <c r="AY47" s="4">
        <f t="shared" si="16"/>
        <v>24</v>
      </c>
      <c r="AZ47" s="4">
        <f t="shared" si="17"/>
        <v>12</v>
      </c>
      <c r="BA47" s="4">
        <f t="shared" si="18"/>
        <v>5</v>
      </c>
    </row>
    <row r="48" spans="1:53" s="4" customFormat="1" ht="18" customHeight="1" x14ac:dyDescent="0.2">
      <c r="A48" s="28">
        <v>42</v>
      </c>
      <c r="B48" s="88" t="s">
        <v>171</v>
      </c>
      <c r="C48" s="88" t="s">
        <v>172</v>
      </c>
      <c r="D48" s="18">
        <f t="shared" si="11"/>
        <v>8</v>
      </c>
      <c r="E48" s="7">
        <v>6</v>
      </c>
      <c r="F48" s="7">
        <v>2</v>
      </c>
      <c r="G48" s="7">
        <v>4</v>
      </c>
      <c r="H48" s="7">
        <v>5</v>
      </c>
      <c r="I48" s="7">
        <v>5</v>
      </c>
      <c r="J48" s="7">
        <v>5</v>
      </c>
      <c r="K48" s="7">
        <v>4</v>
      </c>
      <c r="L48" s="7">
        <v>3</v>
      </c>
      <c r="M48" s="7">
        <v>7</v>
      </c>
      <c r="N48" s="19">
        <f t="shared" si="12"/>
        <v>41</v>
      </c>
      <c r="O48" s="7">
        <v>4</v>
      </c>
      <c r="P48" s="7">
        <v>6</v>
      </c>
      <c r="Q48" s="7">
        <v>3</v>
      </c>
      <c r="R48" s="7">
        <v>4</v>
      </c>
      <c r="S48" s="7">
        <v>6</v>
      </c>
      <c r="T48" s="7">
        <v>5</v>
      </c>
      <c r="U48" s="7">
        <v>3</v>
      </c>
      <c r="V48" s="7">
        <v>4</v>
      </c>
      <c r="W48" s="7">
        <v>4</v>
      </c>
      <c r="X48" s="19">
        <f t="shared" si="13"/>
        <v>39</v>
      </c>
      <c r="Y48" s="29">
        <f t="shared" si="14"/>
        <v>80</v>
      </c>
      <c r="Z48" s="18"/>
      <c r="AA48" s="7"/>
      <c r="AB48" s="7"/>
      <c r="AC48" s="7"/>
      <c r="AD48" s="7"/>
      <c r="AE48" s="7"/>
      <c r="AF48" s="7"/>
      <c r="AG48" s="7"/>
      <c r="AH48" s="7"/>
      <c r="AI48" s="7"/>
      <c r="AJ48" s="19"/>
      <c r="AK48" s="7"/>
      <c r="AL48" s="7"/>
      <c r="AM48" s="7"/>
      <c r="AN48" s="7"/>
      <c r="AO48" s="7"/>
      <c r="AP48" s="7"/>
      <c r="AQ48" s="7"/>
      <c r="AR48" s="7"/>
      <c r="AS48" s="7"/>
      <c r="AT48" s="19"/>
      <c r="AU48" s="20"/>
      <c r="AV48" s="20"/>
      <c r="AW48" s="20"/>
      <c r="AX48" s="4">
        <f t="shared" si="15"/>
        <v>39</v>
      </c>
      <c r="AY48" s="4">
        <f t="shared" si="16"/>
        <v>26</v>
      </c>
      <c r="AZ48" s="4">
        <f t="shared" si="17"/>
        <v>11</v>
      </c>
      <c r="BA48" s="4">
        <f t="shared" si="18"/>
        <v>4</v>
      </c>
    </row>
    <row r="49" spans="1:53" s="4" customFormat="1" ht="18" customHeight="1" x14ac:dyDescent="0.2">
      <c r="A49" s="28">
        <v>43</v>
      </c>
      <c r="B49" s="87" t="s">
        <v>114</v>
      </c>
      <c r="C49" s="88" t="s">
        <v>109</v>
      </c>
      <c r="D49" s="18">
        <f t="shared" si="11"/>
        <v>8</v>
      </c>
      <c r="E49" s="7">
        <v>6</v>
      </c>
      <c r="F49" s="7">
        <v>3</v>
      </c>
      <c r="G49" s="7">
        <v>4</v>
      </c>
      <c r="H49" s="7">
        <v>5</v>
      </c>
      <c r="I49" s="7">
        <v>5</v>
      </c>
      <c r="J49" s="7">
        <v>4</v>
      </c>
      <c r="K49" s="7">
        <v>5</v>
      </c>
      <c r="L49" s="7">
        <v>3</v>
      </c>
      <c r="M49" s="7">
        <v>5</v>
      </c>
      <c r="N49" s="19">
        <f t="shared" si="12"/>
        <v>40</v>
      </c>
      <c r="O49" s="7">
        <v>3</v>
      </c>
      <c r="P49" s="7">
        <v>6</v>
      </c>
      <c r="Q49" s="7">
        <v>4</v>
      </c>
      <c r="R49" s="7">
        <v>3</v>
      </c>
      <c r="S49" s="7">
        <v>5</v>
      </c>
      <c r="T49" s="7">
        <v>5</v>
      </c>
      <c r="U49" s="7">
        <v>4</v>
      </c>
      <c r="V49" s="7">
        <v>5</v>
      </c>
      <c r="W49" s="7">
        <v>5</v>
      </c>
      <c r="X49" s="19">
        <f t="shared" si="13"/>
        <v>40</v>
      </c>
      <c r="Y49" s="29">
        <f t="shared" si="14"/>
        <v>80</v>
      </c>
      <c r="Z49" s="18"/>
      <c r="AA49" s="7"/>
      <c r="AB49" s="7"/>
      <c r="AC49" s="7"/>
      <c r="AD49" s="7"/>
      <c r="AE49" s="7"/>
      <c r="AF49" s="7"/>
      <c r="AG49" s="7"/>
      <c r="AH49" s="7"/>
      <c r="AI49" s="7"/>
      <c r="AJ49" s="19"/>
      <c r="AK49" s="7"/>
      <c r="AL49" s="7"/>
      <c r="AM49" s="7"/>
      <c r="AN49" s="7"/>
      <c r="AO49" s="7"/>
      <c r="AP49" s="7"/>
      <c r="AQ49" s="7"/>
      <c r="AR49" s="7"/>
      <c r="AS49" s="7"/>
      <c r="AT49" s="19"/>
      <c r="AU49" s="20"/>
      <c r="AV49" s="20"/>
      <c r="AW49" s="20"/>
      <c r="AX49" s="4">
        <f t="shared" si="15"/>
        <v>40</v>
      </c>
      <c r="AY49" s="4">
        <f t="shared" si="16"/>
        <v>27</v>
      </c>
      <c r="AZ49" s="4">
        <f t="shared" si="17"/>
        <v>14</v>
      </c>
      <c r="BA49" s="4">
        <f t="shared" si="18"/>
        <v>5</v>
      </c>
    </row>
    <row r="50" spans="1:53" s="4" customFormat="1" ht="18" customHeight="1" x14ac:dyDescent="0.2">
      <c r="A50" s="28">
        <v>44</v>
      </c>
      <c r="B50" s="87" t="s">
        <v>183</v>
      </c>
      <c r="C50" s="88" t="s">
        <v>81</v>
      </c>
      <c r="D50" s="18">
        <f t="shared" si="11"/>
        <v>8</v>
      </c>
      <c r="E50" s="7">
        <v>4</v>
      </c>
      <c r="F50" s="7">
        <v>3</v>
      </c>
      <c r="G50" s="7">
        <v>5</v>
      </c>
      <c r="H50" s="7">
        <v>5</v>
      </c>
      <c r="I50" s="7">
        <v>3</v>
      </c>
      <c r="J50" s="7">
        <v>5</v>
      </c>
      <c r="K50" s="7">
        <v>5</v>
      </c>
      <c r="L50" s="7">
        <v>3</v>
      </c>
      <c r="M50" s="7">
        <v>5</v>
      </c>
      <c r="N50" s="19">
        <f t="shared" si="12"/>
        <v>38</v>
      </c>
      <c r="O50" s="7">
        <v>5</v>
      </c>
      <c r="P50" s="7">
        <v>6</v>
      </c>
      <c r="Q50" s="7">
        <v>7</v>
      </c>
      <c r="R50" s="7">
        <v>3</v>
      </c>
      <c r="S50" s="7">
        <v>4</v>
      </c>
      <c r="T50" s="7">
        <v>5</v>
      </c>
      <c r="U50" s="7">
        <v>3</v>
      </c>
      <c r="V50" s="7">
        <v>5</v>
      </c>
      <c r="W50" s="7">
        <v>4</v>
      </c>
      <c r="X50" s="19">
        <f t="shared" si="13"/>
        <v>42</v>
      </c>
      <c r="Y50" s="29">
        <f t="shared" si="14"/>
        <v>80</v>
      </c>
      <c r="Z50" s="18"/>
      <c r="AA50" s="7"/>
      <c r="AB50" s="7"/>
      <c r="AC50" s="7"/>
      <c r="AD50" s="7"/>
      <c r="AE50" s="7"/>
      <c r="AF50" s="7"/>
      <c r="AG50" s="7"/>
      <c r="AH50" s="7"/>
      <c r="AI50" s="7"/>
      <c r="AJ50" s="19"/>
      <c r="AK50" s="7"/>
      <c r="AL50" s="7"/>
      <c r="AM50" s="7"/>
      <c r="AN50" s="7"/>
      <c r="AO50" s="7"/>
      <c r="AP50" s="7"/>
      <c r="AQ50" s="7"/>
      <c r="AR50" s="7"/>
      <c r="AS50" s="7"/>
      <c r="AT50" s="19"/>
      <c r="AU50" s="20"/>
      <c r="AV50" s="20"/>
      <c r="AW50" s="20"/>
      <c r="AX50" s="4">
        <f t="shared" si="15"/>
        <v>42</v>
      </c>
      <c r="AY50" s="4">
        <f t="shared" si="16"/>
        <v>24</v>
      </c>
      <c r="AZ50" s="4">
        <f t="shared" si="17"/>
        <v>12</v>
      </c>
      <c r="BA50" s="4">
        <f t="shared" si="18"/>
        <v>4</v>
      </c>
    </row>
    <row r="51" spans="1:53" s="4" customFormat="1" ht="18" customHeight="1" x14ac:dyDescent="0.2">
      <c r="A51" s="28">
        <v>45</v>
      </c>
      <c r="B51" s="87" t="s">
        <v>123</v>
      </c>
      <c r="C51" s="88" t="s">
        <v>111</v>
      </c>
      <c r="D51" s="18">
        <f t="shared" si="11"/>
        <v>8</v>
      </c>
      <c r="E51" s="7">
        <v>3</v>
      </c>
      <c r="F51" s="7">
        <v>3</v>
      </c>
      <c r="G51" s="7">
        <v>4</v>
      </c>
      <c r="H51" s="7">
        <v>6</v>
      </c>
      <c r="I51" s="7">
        <v>4</v>
      </c>
      <c r="J51" s="7">
        <v>4</v>
      </c>
      <c r="K51" s="7">
        <v>4</v>
      </c>
      <c r="L51" s="7">
        <v>3</v>
      </c>
      <c r="M51" s="7">
        <v>5</v>
      </c>
      <c r="N51" s="19">
        <f t="shared" si="12"/>
        <v>36</v>
      </c>
      <c r="O51" s="7">
        <v>7</v>
      </c>
      <c r="P51" s="7">
        <v>5</v>
      </c>
      <c r="Q51" s="7">
        <v>4</v>
      </c>
      <c r="R51" s="7">
        <v>3</v>
      </c>
      <c r="S51" s="7">
        <v>4</v>
      </c>
      <c r="T51" s="7">
        <v>5</v>
      </c>
      <c r="U51" s="7">
        <v>4</v>
      </c>
      <c r="V51" s="7">
        <v>7</v>
      </c>
      <c r="W51" s="7">
        <v>5</v>
      </c>
      <c r="X51" s="19">
        <f t="shared" si="13"/>
        <v>44</v>
      </c>
      <c r="Y51" s="29">
        <f t="shared" si="14"/>
        <v>80</v>
      </c>
      <c r="Z51" s="18"/>
      <c r="AA51" s="7"/>
      <c r="AB51" s="7"/>
      <c r="AC51" s="7"/>
      <c r="AD51" s="7"/>
      <c r="AE51" s="7"/>
      <c r="AF51" s="7"/>
      <c r="AG51" s="7"/>
      <c r="AH51" s="7"/>
      <c r="AI51" s="7"/>
      <c r="AJ51" s="19"/>
      <c r="AK51" s="7"/>
      <c r="AL51" s="7"/>
      <c r="AM51" s="7"/>
      <c r="AN51" s="7"/>
      <c r="AO51" s="7"/>
      <c r="AP51" s="7"/>
      <c r="AQ51" s="7"/>
      <c r="AR51" s="7"/>
      <c r="AS51" s="7"/>
      <c r="AT51" s="19"/>
      <c r="AU51" s="20"/>
      <c r="AV51" s="20"/>
      <c r="AW51" s="20"/>
      <c r="AX51" s="4">
        <f t="shared" si="15"/>
        <v>44</v>
      </c>
      <c r="AY51" s="4">
        <f t="shared" si="16"/>
        <v>28</v>
      </c>
      <c r="AZ51" s="4">
        <f t="shared" si="17"/>
        <v>16</v>
      </c>
      <c r="BA51" s="4">
        <f t="shared" si="18"/>
        <v>5</v>
      </c>
    </row>
    <row r="52" spans="1:53" s="4" customFormat="1" ht="18" customHeight="1" x14ac:dyDescent="0.2">
      <c r="A52" s="28">
        <v>46</v>
      </c>
      <c r="B52" s="87" t="s">
        <v>135</v>
      </c>
      <c r="C52" s="88" t="s">
        <v>136</v>
      </c>
      <c r="D52" s="18">
        <f t="shared" si="11"/>
        <v>9</v>
      </c>
      <c r="E52" s="7">
        <v>6</v>
      </c>
      <c r="F52" s="7">
        <v>3</v>
      </c>
      <c r="G52" s="7">
        <v>5</v>
      </c>
      <c r="H52" s="7">
        <v>5</v>
      </c>
      <c r="I52" s="7">
        <v>4</v>
      </c>
      <c r="J52" s="7">
        <v>6</v>
      </c>
      <c r="K52" s="7">
        <v>4</v>
      </c>
      <c r="L52" s="7">
        <v>3</v>
      </c>
      <c r="M52" s="7">
        <v>5</v>
      </c>
      <c r="N52" s="19">
        <f t="shared" si="12"/>
        <v>41</v>
      </c>
      <c r="O52" s="7">
        <v>4</v>
      </c>
      <c r="P52" s="7">
        <v>8</v>
      </c>
      <c r="Q52" s="7">
        <v>4</v>
      </c>
      <c r="R52" s="7">
        <v>3</v>
      </c>
      <c r="S52" s="7">
        <v>6</v>
      </c>
      <c r="T52" s="7">
        <v>4</v>
      </c>
      <c r="U52" s="7">
        <v>3</v>
      </c>
      <c r="V52" s="7">
        <v>5</v>
      </c>
      <c r="W52" s="7">
        <v>3</v>
      </c>
      <c r="X52" s="19">
        <f t="shared" si="13"/>
        <v>40</v>
      </c>
      <c r="Y52" s="29">
        <f t="shared" si="14"/>
        <v>81</v>
      </c>
      <c r="Z52" s="18"/>
      <c r="AA52" s="7"/>
      <c r="AB52" s="7"/>
      <c r="AC52" s="7"/>
      <c r="AD52" s="7"/>
      <c r="AE52" s="7"/>
      <c r="AF52" s="7"/>
      <c r="AG52" s="7"/>
      <c r="AH52" s="7"/>
      <c r="AI52" s="7"/>
      <c r="AJ52" s="19"/>
      <c r="AK52" s="7"/>
      <c r="AL52" s="7"/>
      <c r="AM52" s="7"/>
      <c r="AN52" s="7"/>
      <c r="AO52" s="7"/>
      <c r="AP52" s="7"/>
      <c r="AQ52" s="7"/>
      <c r="AR52" s="7"/>
      <c r="AS52" s="7"/>
      <c r="AT52" s="19"/>
      <c r="AU52" s="20"/>
      <c r="AV52" s="20"/>
      <c r="AW52" s="20"/>
      <c r="AX52" s="4">
        <f t="shared" si="15"/>
        <v>40</v>
      </c>
      <c r="AY52" s="4">
        <f t="shared" si="16"/>
        <v>24</v>
      </c>
      <c r="AZ52" s="4">
        <f t="shared" si="17"/>
        <v>11</v>
      </c>
      <c r="BA52" s="4">
        <f t="shared" si="18"/>
        <v>3</v>
      </c>
    </row>
    <row r="53" spans="1:53" s="4" customFormat="1" ht="18" customHeight="1" x14ac:dyDescent="0.2">
      <c r="A53" s="28">
        <v>47</v>
      </c>
      <c r="B53" s="89" t="s">
        <v>158</v>
      </c>
      <c r="C53" s="88" t="s">
        <v>159</v>
      </c>
      <c r="D53" s="18">
        <f t="shared" si="11"/>
        <v>9</v>
      </c>
      <c r="E53" s="7">
        <v>4</v>
      </c>
      <c r="F53" s="7">
        <v>4</v>
      </c>
      <c r="G53" s="7">
        <v>4</v>
      </c>
      <c r="H53" s="7">
        <v>4</v>
      </c>
      <c r="I53" s="7">
        <v>6</v>
      </c>
      <c r="J53" s="7">
        <v>4</v>
      </c>
      <c r="K53" s="7">
        <v>6</v>
      </c>
      <c r="L53" s="7">
        <v>4</v>
      </c>
      <c r="M53" s="7">
        <v>5</v>
      </c>
      <c r="N53" s="19">
        <f t="shared" si="12"/>
        <v>41</v>
      </c>
      <c r="O53" s="7">
        <v>4</v>
      </c>
      <c r="P53" s="7">
        <v>5</v>
      </c>
      <c r="Q53" s="7">
        <v>6</v>
      </c>
      <c r="R53" s="7">
        <v>4</v>
      </c>
      <c r="S53" s="7">
        <v>4</v>
      </c>
      <c r="T53" s="7">
        <v>6</v>
      </c>
      <c r="U53" s="7">
        <v>3</v>
      </c>
      <c r="V53" s="7">
        <v>4</v>
      </c>
      <c r="W53" s="7">
        <v>4</v>
      </c>
      <c r="X53" s="19">
        <f t="shared" si="13"/>
        <v>40</v>
      </c>
      <c r="Y53" s="29">
        <f t="shared" si="14"/>
        <v>81</v>
      </c>
      <c r="Z53" s="18"/>
      <c r="AA53" s="7"/>
      <c r="AB53" s="7"/>
      <c r="AC53" s="7"/>
      <c r="AD53" s="7"/>
      <c r="AE53" s="7"/>
      <c r="AF53" s="7"/>
      <c r="AG53" s="7"/>
      <c r="AH53" s="7"/>
      <c r="AI53" s="7"/>
      <c r="AJ53" s="19"/>
      <c r="AK53" s="7"/>
      <c r="AL53" s="7"/>
      <c r="AM53" s="7"/>
      <c r="AN53" s="7"/>
      <c r="AO53" s="7"/>
      <c r="AP53" s="7"/>
      <c r="AQ53" s="7"/>
      <c r="AR53" s="7"/>
      <c r="AS53" s="7"/>
      <c r="AT53" s="19"/>
      <c r="AU53" s="20"/>
      <c r="AV53" s="20"/>
      <c r="AW53" s="20"/>
      <c r="AX53" s="4">
        <f t="shared" si="15"/>
        <v>40</v>
      </c>
      <c r="AY53" s="4">
        <f t="shared" si="16"/>
        <v>25</v>
      </c>
      <c r="AZ53" s="4">
        <f t="shared" si="17"/>
        <v>11</v>
      </c>
      <c r="BA53" s="4">
        <f t="shared" si="18"/>
        <v>4</v>
      </c>
    </row>
    <row r="54" spans="1:53" s="4" customFormat="1" ht="18" customHeight="1" x14ac:dyDescent="0.2">
      <c r="A54" s="28">
        <v>48</v>
      </c>
      <c r="B54" s="88" t="s">
        <v>170</v>
      </c>
      <c r="C54" s="88" t="s">
        <v>157</v>
      </c>
      <c r="D54" s="18">
        <f t="shared" si="11"/>
        <v>9</v>
      </c>
      <c r="E54" s="7">
        <v>4</v>
      </c>
      <c r="F54" s="7">
        <v>3</v>
      </c>
      <c r="G54" s="7">
        <v>4</v>
      </c>
      <c r="H54" s="7">
        <v>5</v>
      </c>
      <c r="I54" s="7">
        <v>6</v>
      </c>
      <c r="J54" s="7">
        <v>5</v>
      </c>
      <c r="K54" s="7">
        <v>4</v>
      </c>
      <c r="L54" s="7">
        <v>3</v>
      </c>
      <c r="M54" s="7">
        <v>6</v>
      </c>
      <c r="N54" s="19">
        <f t="shared" si="12"/>
        <v>40</v>
      </c>
      <c r="O54" s="7">
        <v>5</v>
      </c>
      <c r="P54" s="7">
        <v>6</v>
      </c>
      <c r="Q54" s="7">
        <v>5</v>
      </c>
      <c r="R54" s="7">
        <v>3</v>
      </c>
      <c r="S54" s="7">
        <v>4</v>
      </c>
      <c r="T54" s="7">
        <v>7</v>
      </c>
      <c r="U54" s="7">
        <v>3</v>
      </c>
      <c r="V54" s="7">
        <v>4</v>
      </c>
      <c r="W54" s="7">
        <v>4</v>
      </c>
      <c r="X54" s="19">
        <f t="shared" si="13"/>
        <v>41</v>
      </c>
      <c r="Y54" s="29">
        <f t="shared" si="14"/>
        <v>81</v>
      </c>
      <c r="Z54" s="18"/>
      <c r="AA54" s="7"/>
      <c r="AB54" s="7"/>
      <c r="AC54" s="7"/>
      <c r="AD54" s="7"/>
      <c r="AE54" s="7"/>
      <c r="AF54" s="7"/>
      <c r="AG54" s="7"/>
      <c r="AH54" s="7"/>
      <c r="AI54" s="7"/>
      <c r="AJ54" s="19"/>
      <c r="AK54" s="7"/>
      <c r="AL54" s="7"/>
      <c r="AM54" s="7"/>
      <c r="AN54" s="7"/>
      <c r="AO54" s="7"/>
      <c r="AP54" s="7"/>
      <c r="AQ54" s="7"/>
      <c r="AR54" s="7"/>
      <c r="AS54" s="7"/>
      <c r="AT54" s="19"/>
      <c r="AU54" s="20"/>
      <c r="AV54" s="20"/>
      <c r="AW54" s="20"/>
      <c r="AX54" s="4">
        <f t="shared" si="15"/>
        <v>41</v>
      </c>
      <c r="AY54" s="4">
        <f t="shared" si="16"/>
        <v>25</v>
      </c>
      <c r="AZ54" s="4">
        <f t="shared" si="17"/>
        <v>11</v>
      </c>
      <c r="BA54" s="4">
        <f t="shared" si="18"/>
        <v>4</v>
      </c>
    </row>
    <row r="55" spans="1:53" s="4" customFormat="1" ht="18" customHeight="1" x14ac:dyDescent="0.2">
      <c r="A55" s="28">
        <v>49</v>
      </c>
      <c r="B55" s="89" t="s">
        <v>188</v>
      </c>
      <c r="C55" s="88" t="s">
        <v>189</v>
      </c>
      <c r="D55" s="18">
        <f t="shared" si="11"/>
        <v>9</v>
      </c>
      <c r="E55" s="7">
        <v>4</v>
      </c>
      <c r="F55" s="7">
        <v>3</v>
      </c>
      <c r="G55" s="7">
        <v>4</v>
      </c>
      <c r="H55" s="7">
        <v>5</v>
      </c>
      <c r="I55" s="7">
        <v>5</v>
      </c>
      <c r="J55" s="7">
        <v>4</v>
      </c>
      <c r="K55" s="7">
        <v>4</v>
      </c>
      <c r="L55" s="7">
        <v>4</v>
      </c>
      <c r="M55" s="7">
        <v>7</v>
      </c>
      <c r="N55" s="19">
        <f t="shared" si="12"/>
        <v>40</v>
      </c>
      <c r="O55" s="7">
        <v>5</v>
      </c>
      <c r="P55" s="7">
        <v>5</v>
      </c>
      <c r="Q55" s="7">
        <v>5</v>
      </c>
      <c r="R55" s="7">
        <v>2</v>
      </c>
      <c r="S55" s="7">
        <v>6</v>
      </c>
      <c r="T55" s="7">
        <v>6</v>
      </c>
      <c r="U55" s="7">
        <v>3</v>
      </c>
      <c r="V55" s="7">
        <v>5</v>
      </c>
      <c r="W55" s="7">
        <v>4</v>
      </c>
      <c r="X55" s="19">
        <f t="shared" si="13"/>
        <v>41</v>
      </c>
      <c r="Y55" s="29">
        <f t="shared" si="14"/>
        <v>81</v>
      </c>
      <c r="Z55" s="18"/>
      <c r="AA55" s="7"/>
      <c r="AB55" s="7"/>
      <c r="AC55" s="7"/>
      <c r="AD55" s="7"/>
      <c r="AE55" s="7"/>
      <c r="AF55" s="7"/>
      <c r="AG55" s="7"/>
      <c r="AH55" s="7"/>
      <c r="AI55" s="7"/>
      <c r="AJ55" s="19"/>
      <c r="AK55" s="7"/>
      <c r="AL55" s="7"/>
      <c r="AM55" s="7"/>
      <c r="AN55" s="7"/>
      <c r="AO55" s="7"/>
      <c r="AP55" s="7"/>
      <c r="AQ55" s="7"/>
      <c r="AR55" s="7"/>
      <c r="AS55" s="7"/>
      <c r="AT55" s="19"/>
      <c r="AU55" s="20"/>
      <c r="AV55" s="20"/>
      <c r="AW55" s="20"/>
      <c r="AX55" s="4">
        <f t="shared" si="15"/>
        <v>41</v>
      </c>
      <c r="AY55" s="4">
        <f t="shared" si="16"/>
        <v>26</v>
      </c>
      <c r="AZ55" s="4">
        <f t="shared" si="17"/>
        <v>12</v>
      </c>
      <c r="BA55" s="4">
        <f t="shared" si="18"/>
        <v>4</v>
      </c>
    </row>
    <row r="56" spans="1:53" s="4" customFormat="1" ht="18" customHeight="1" x14ac:dyDescent="0.2">
      <c r="A56" s="28">
        <v>50</v>
      </c>
      <c r="B56" s="87" t="s">
        <v>141</v>
      </c>
      <c r="C56" s="88" t="s">
        <v>136</v>
      </c>
      <c r="D56" s="18">
        <f t="shared" si="11"/>
        <v>9</v>
      </c>
      <c r="E56" s="7">
        <v>4</v>
      </c>
      <c r="F56" s="7">
        <v>3</v>
      </c>
      <c r="G56" s="7">
        <v>5</v>
      </c>
      <c r="H56" s="7">
        <v>5</v>
      </c>
      <c r="I56" s="7">
        <v>6</v>
      </c>
      <c r="J56" s="7">
        <v>4</v>
      </c>
      <c r="K56" s="7">
        <v>4</v>
      </c>
      <c r="L56" s="7">
        <v>3</v>
      </c>
      <c r="M56" s="7">
        <v>5</v>
      </c>
      <c r="N56" s="19">
        <f t="shared" si="12"/>
        <v>39</v>
      </c>
      <c r="O56" s="7">
        <v>7</v>
      </c>
      <c r="P56" s="7">
        <v>5</v>
      </c>
      <c r="Q56" s="7">
        <v>4</v>
      </c>
      <c r="R56" s="7">
        <v>4</v>
      </c>
      <c r="S56" s="7">
        <v>3</v>
      </c>
      <c r="T56" s="7">
        <v>5</v>
      </c>
      <c r="U56" s="7">
        <v>4</v>
      </c>
      <c r="V56" s="7">
        <v>5</v>
      </c>
      <c r="W56" s="7">
        <v>5</v>
      </c>
      <c r="X56" s="19">
        <f t="shared" si="13"/>
        <v>42</v>
      </c>
      <c r="Y56" s="29">
        <f t="shared" si="14"/>
        <v>81</v>
      </c>
      <c r="Z56" s="18"/>
      <c r="AA56" s="7"/>
      <c r="AB56" s="7"/>
      <c r="AC56" s="7"/>
      <c r="AD56" s="7"/>
      <c r="AE56" s="7"/>
      <c r="AF56" s="7"/>
      <c r="AG56" s="7"/>
      <c r="AH56" s="7"/>
      <c r="AI56" s="7"/>
      <c r="AJ56" s="19"/>
      <c r="AK56" s="7"/>
      <c r="AL56" s="7"/>
      <c r="AM56" s="7"/>
      <c r="AN56" s="7"/>
      <c r="AO56" s="7"/>
      <c r="AP56" s="7"/>
      <c r="AQ56" s="7"/>
      <c r="AR56" s="7"/>
      <c r="AS56" s="7"/>
      <c r="AT56" s="19"/>
      <c r="AU56" s="20"/>
      <c r="AV56" s="20"/>
      <c r="AW56" s="20"/>
      <c r="AX56" s="4">
        <f t="shared" si="15"/>
        <v>42</v>
      </c>
      <c r="AY56" s="4">
        <f t="shared" si="16"/>
        <v>26</v>
      </c>
      <c r="AZ56" s="4">
        <f t="shared" si="17"/>
        <v>14</v>
      </c>
      <c r="BA56" s="4">
        <f t="shared" si="18"/>
        <v>5</v>
      </c>
    </row>
    <row r="57" spans="1:53" s="4" customFormat="1" ht="18" customHeight="1" x14ac:dyDescent="0.2">
      <c r="A57" s="28">
        <v>51</v>
      </c>
      <c r="B57" s="87" t="s">
        <v>162</v>
      </c>
      <c r="C57" s="88" t="s">
        <v>163</v>
      </c>
      <c r="D57" s="18">
        <f t="shared" si="11"/>
        <v>9</v>
      </c>
      <c r="E57" s="7">
        <v>4</v>
      </c>
      <c r="F57" s="7">
        <v>3</v>
      </c>
      <c r="G57" s="7">
        <v>5</v>
      </c>
      <c r="H57" s="7">
        <v>5</v>
      </c>
      <c r="I57" s="7">
        <v>4</v>
      </c>
      <c r="J57" s="7">
        <v>4</v>
      </c>
      <c r="K57" s="7">
        <v>4</v>
      </c>
      <c r="L57" s="7">
        <v>3</v>
      </c>
      <c r="M57" s="7">
        <v>7</v>
      </c>
      <c r="N57" s="19">
        <f t="shared" si="12"/>
        <v>39</v>
      </c>
      <c r="O57" s="7">
        <v>4</v>
      </c>
      <c r="P57" s="7">
        <v>7</v>
      </c>
      <c r="Q57" s="7">
        <v>4</v>
      </c>
      <c r="R57" s="7">
        <v>3</v>
      </c>
      <c r="S57" s="7">
        <v>5</v>
      </c>
      <c r="T57" s="7">
        <v>6</v>
      </c>
      <c r="U57" s="7">
        <v>4</v>
      </c>
      <c r="V57" s="7">
        <v>4</v>
      </c>
      <c r="W57" s="7">
        <v>5</v>
      </c>
      <c r="X57" s="19">
        <f t="shared" si="13"/>
        <v>42</v>
      </c>
      <c r="Y57" s="29">
        <f t="shared" si="14"/>
        <v>81</v>
      </c>
      <c r="Z57" s="18"/>
      <c r="AA57" s="7"/>
      <c r="AB57" s="7"/>
      <c r="AC57" s="7"/>
      <c r="AD57" s="7"/>
      <c r="AE57" s="7"/>
      <c r="AF57" s="7"/>
      <c r="AG57" s="7"/>
      <c r="AH57" s="7"/>
      <c r="AI57" s="7"/>
      <c r="AJ57" s="19"/>
      <c r="AK57" s="7"/>
      <c r="AL57" s="7"/>
      <c r="AM57" s="7"/>
      <c r="AN57" s="7"/>
      <c r="AO57" s="7"/>
      <c r="AP57" s="7"/>
      <c r="AQ57" s="7"/>
      <c r="AR57" s="7"/>
      <c r="AS57" s="7"/>
      <c r="AT57" s="19"/>
      <c r="AU57" s="20"/>
      <c r="AV57" s="20"/>
      <c r="AW57" s="20"/>
      <c r="AX57" s="4">
        <f t="shared" si="15"/>
        <v>42</v>
      </c>
      <c r="AY57" s="4">
        <f t="shared" si="16"/>
        <v>27</v>
      </c>
      <c r="AZ57" s="4">
        <f t="shared" si="17"/>
        <v>13</v>
      </c>
      <c r="BA57" s="4">
        <f t="shared" si="18"/>
        <v>5</v>
      </c>
    </row>
    <row r="58" spans="1:53" s="4" customFormat="1" ht="18" customHeight="1" x14ac:dyDescent="0.2">
      <c r="A58" s="28">
        <v>52</v>
      </c>
      <c r="B58" s="89" t="s">
        <v>186</v>
      </c>
      <c r="C58" s="88" t="s">
        <v>187</v>
      </c>
      <c r="D58" s="18">
        <f t="shared" si="11"/>
        <v>9</v>
      </c>
      <c r="E58" s="7">
        <v>3</v>
      </c>
      <c r="F58" s="7">
        <v>2</v>
      </c>
      <c r="G58" s="7">
        <v>5</v>
      </c>
      <c r="H58" s="7">
        <v>5</v>
      </c>
      <c r="I58" s="7">
        <v>4</v>
      </c>
      <c r="J58" s="7">
        <v>5</v>
      </c>
      <c r="K58" s="7">
        <v>4</v>
      </c>
      <c r="L58" s="7">
        <v>3</v>
      </c>
      <c r="M58" s="7">
        <v>5</v>
      </c>
      <c r="N58" s="19">
        <f t="shared" si="12"/>
        <v>36</v>
      </c>
      <c r="O58" s="7">
        <v>11</v>
      </c>
      <c r="P58" s="7">
        <v>5</v>
      </c>
      <c r="Q58" s="7">
        <v>4</v>
      </c>
      <c r="R58" s="7">
        <v>3</v>
      </c>
      <c r="S58" s="7">
        <v>5</v>
      </c>
      <c r="T58" s="7">
        <v>7</v>
      </c>
      <c r="U58" s="7">
        <v>2</v>
      </c>
      <c r="V58" s="7">
        <v>4</v>
      </c>
      <c r="W58" s="7">
        <v>4</v>
      </c>
      <c r="X58" s="19">
        <f t="shared" si="13"/>
        <v>45</v>
      </c>
      <c r="Y58" s="29">
        <f t="shared" si="14"/>
        <v>81</v>
      </c>
      <c r="Z58" s="18"/>
      <c r="AA58" s="7"/>
      <c r="AB58" s="7"/>
      <c r="AC58" s="7"/>
      <c r="AD58" s="7"/>
      <c r="AE58" s="7"/>
      <c r="AF58" s="7"/>
      <c r="AG58" s="7"/>
      <c r="AH58" s="7"/>
      <c r="AI58" s="7"/>
      <c r="AJ58" s="19"/>
      <c r="AK58" s="7"/>
      <c r="AL58" s="7"/>
      <c r="AM58" s="7"/>
      <c r="AN58" s="7"/>
      <c r="AO58" s="7"/>
      <c r="AP58" s="7"/>
      <c r="AQ58" s="7"/>
      <c r="AR58" s="7"/>
      <c r="AS58" s="7"/>
      <c r="AT58" s="19"/>
      <c r="AU58" s="20"/>
      <c r="AV58" s="20"/>
      <c r="AW58" s="20"/>
      <c r="AX58" s="4">
        <f t="shared" si="15"/>
        <v>45</v>
      </c>
      <c r="AY58" s="4">
        <f t="shared" si="16"/>
        <v>25</v>
      </c>
      <c r="AZ58" s="4">
        <f t="shared" si="17"/>
        <v>10</v>
      </c>
      <c r="BA58" s="4">
        <f t="shared" si="18"/>
        <v>4</v>
      </c>
    </row>
    <row r="59" spans="1:53" s="4" customFormat="1" ht="18" customHeight="1" x14ac:dyDescent="0.2">
      <c r="A59" s="28">
        <v>53</v>
      </c>
      <c r="B59" s="89" t="s">
        <v>180</v>
      </c>
      <c r="C59" s="88" t="s">
        <v>83</v>
      </c>
      <c r="D59" s="18">
        <f t="shared" si="11"/>
        <v>10</v>
      </c>
      <c r="E59" s="7">
        <v>4</v>
      </c>
      <c r="F59" s="7">
        <v>3</v>
      </c>
      <c r="G59" s="7">
        <v>5</v>
      </c>
      <c r="H59" s="7">
        <v>6</v>
      </c>
      <c r="I59" s="7">
        <v>5</v>
      </c>
      <c r="J59" s="7">
        <v>5</v>
      </c>
      <c r="K59" s="7">
        <v>8</v>
      </c>
      <c r="L59" s="7">
        <v>3</v>
      </c>
      <c r="M59" s="7">
        <v>6</v>
      </c>
      <c r="N59" s="19">
        <f t="shared" si="12"/>
        <v>45</v>
      </c>
      <c r="O59" s="7">
        <v>3</v>
      </c>
      <c r="P59" s="7">
        <v>5</v>
      </c>
      <c r="Q59" s="7">
        <v>4</v>
      </c>
      <c r="R59" s="7">
        <v>4</v>
      </c>
      <c r="S59" s="7">
        <v>5</v>
      </c>
      <c r="T59" s="7">
        <v>4</v>
      </c>
      <c r="U59" s="7">
        <v>3</v>
      </c>
      <c r="V59" s="7">
        <v>4</v>
      </c>
      <c r="W59" s="7">
        <v>5</v>
      </c>
      <c r="X59" s="19">
        <f t="shared" si="13"/>
        <v>37</v>
      </c>
      <c r="Y59" s="29">
        <f t="shared" si="14"/>
        <v>82</v>
      </c>
      <c r="Z59" s="18"/>
      <c r="AA59" s="7"/>
      <c r="AB59" s="7"/>
      <c r="AC59" s="7"/>
      <c r="AD59" s="7"/>
      <c r="AE59" s="7"/>
      <c r="AF59" s="7"/>
      <c r="AG59" s="7"/>
      <c r="AH59" s="7"/>
      <c r="AI59" s="7"/>
      <c r="AJ59" s="19"/>
      <c r="AK59" s="7"/>
      <c r="AL59" s="7"/>
      <c r="AM59" s="7"/>
      <c r="AN59" s="7"/>
      <c r="AO59" s="7"/>
      <c r="AP59" s="7"/>
      <c r="AQ59" s="7"/>
      <c r="AR59" s="7"/>
      <c r="AS59" s="7"/>
      <c r="AT59" s="19"/>
      <c r="AU59" s="20"/>
      <c r="AV59" s="20"/>
      <c r="AW59" s="20"/>
      <c r="AX59" s="4">
        <f t="shared" si="15"/>
        <v>37</v>
      </c>
      <c r="AY59" s="4">
        <f t="shared" si="16"/>
        <v>25</v>
      </c>
      <c r="AZ59" s="4">
        <f t="shared" si="17"/>
        <v>12</v>
      </c>
      <c r="BA59" s="4">
        <f t="shared" si="18"/>
        <v>5</v>
      </c>
    </row>
    <row r="60" spans="1:53" s="4" customFormat="1" ht="18" customHeight="1" x14ac:dyDescent="0.2">
      <c r="A60" s="28">
        <v>54</v>
      </c>
      <c r="B60" s="87" t="s">
        <v>143</v>
      </c>
      <c r="C60" s="88" t="s">
        <v>132</v>
      </c>
      <c r="D60" s="18">
        <f t="shared" si="11"/>
        <v>10</v>
      </c>
      <c r="E60" s="7">
        <v>4</v>
      </c>
      <c r="F60" s="7">
        <v>5</v>
      </c>
      <c r="G60" s="7">
        <v>4</v>
      </c>
      <c r="H60" s="7">
        <v>5</v>
      </c>
      <c r="I60" s="7">
        <v>5</v>
      </c>
      <c r="J60" s="7">
        <v>4</v>
      </c>
      <c r="K60" s="7">
        <v>6</v>
      </c>
      <c r="L60" s="7">
        <v>3</v>
      </c>
      <c r="M60" s="7">
        <v>6</v>
      </c>
      <c r="N60" s="19">
        <f t="shared" si="12"/>
        <v>42</v>
      </c>
      <c r="O60" s="7">
        <v>4</v>
      </c>
      <c r="P60" s="7">
        <v>5</v>
      </c>
      <c r="Q60" s="7">
        <v>5</v>
      </c>
      <c r="R60" s="7">
        <v>4</v>
      </c>
      <c r="S60" s="7">
        <v>5</v>
      </c>
      <c r="T60" s="7">
        <v>5</v>
      </c>
      <c r="U60" s="7">
        <v>3</v>
      </c>
      <c r="V60" s="7">
        <v>5</v>
      </c>
      <c r="W60" s="7">
        <v>4</v>
      </c>
      <c r="X60" s="19">
        <f t="shared" si="13"/>
        <v>40</v>
      </c>
      <c r="Y60" s="29">
        <f t="shared" si="14"/>
        <v>82</v>
      </c>
      <c r="Z60" s="18"/>
      <c r="AA60" s="7"/>
      <c r="AB60" s="7"/>
      <c r="AC60" s="7"/>
      <c r="AD60" s="7"/>
      <c r="AE60" s="7"/>
      <c r="AF60" s="7"/>
      <c r="AG60" s="7"/>
      <c r="AH60" s="7"/>
      <c r="AI60" s="7"/>
      <c r="AJ60" s="19"/>
      <c r="AK60" s="7"/>
      <c r="AL60" s="7"/>
      <c r="AM60" s="7"/>
      <c r="AN60" s="7"/>
      <c r="AO60" s="7"/>
      <c r="AP60" s="7"/>
      <c r="AQ60" s="7"/>
      <c r="AR60" s="7"/>
      <c r="AS60" s="7"/>
      <c r="AT60" s="19"/>
      <c r="AU60" s="20"/>
      <c r="AV60" s="20"/>
      <c r="AW60" s="20"/>
      <c r="AX60" s="4">
        <f t="shared" si="15"/>
        <v>40</v>
      </c>
      <c r="AY60" s="4">
        <f t="shared" si="16"/>
        <v>26</v>
      </c>
      <c r="AZ60" s="4">
        <f t="shared" si="17"/>
        <v>12</v>
      </c>
      <c r="BA60" s="4">
        <f t="shared" si="18"/>
        <v>4</v>
      </c>
    </row>
    <row r="61" spans="1:53" s="4" customFormat="1" ht="18" customHeight="1" x14ac:dyDescent="0.2">
      <c r="A61" s="28">
        <v>55</v>
      </c>
      <c r="B61" s="89" t="s">
        <v>181</v>
      </c>
      <c r="C61" s="88" t="s">
        <v>80</v>
      </c>
      <c r="D61" s="18">
        <f t="shared" si="11"/>
        <v>10</v>
      </c>
      <c r="E61" s="7">
        <v>5</v>
      </c>
      <c r="F61" s="7">
        <v>4</v>
      </c>
      <c r="G61" s="7">
        <v>5</v>
      </c>
      <c r="H61" s="7">
        <v>7</v>
      </c>
      <c r="I61" s="7">
        <v>4</v>
      </c>
      <c r="J61" s="7">
        <v>4</v>
      </c>
      <c r="K61" s="7">
        <v>4</v>
      </c>
      <c r="L61" s="7">
        <v>3</v>
      </c>
      <c r="M61" s="7">
        <v>5</v>
      </c>
      <c r="N61" s="19">
        <f t="shared" si="12"/>
        <v>41</v>
      </c>
      <c r="O61" s="7">
        <v>4</v>
      </c>
      <c r="P61" s="7">
        <v>6</v>
      </c>
      <c r="Q61" s="7">
        <v>4</v>
      </c>
      <c r="R61" s="7">
        <v>4</v>
      </c>
      <c r="S61" s="7">
        <v>5</v>
      </c>
      <c r="T61" s="7">
        <v>6</v>
      </c>
      <c r="U61" s="7">
        <v>3</v>
      </c>
      <c r="V61" s="7">
        <v>4</v>
      </c>
      <c r="W61" s="7">
        <v>5</v>
      </c>
      <c r="X61" s="19">
        <f t="shared" si="13"/>
        <v>41</v>
      </c>
      <c r="Y61" s="29">
        <f t="shared" si="14"/>
        <v>82</v>
      </c>
      <c r="Z61" s="18"/>
      <c r="AA61" s="7"/>
      <c r="AB61" s="7"/>
      <c r="AC61" s="7"/>
      <c r="AD61" s="7"/>
      <c r="AE61" s="7"/>
      <c r="AF61" s="7"/>
      <c r="AG61" s="7"/>
      <c r="AH61" s="7"/>
      <c r="AI61" s="7"/>
      <c r="AJ61" s="19"/>
      <c r="AK61" s="7"/>
      <c r="AL61" s="7"/>
      <c r="AM61" s="7"/>
      <c r="AN61" s="7"/>
      <c r="AO61" s="7"/>
      <c r="AP61" s="7"/>
      <c r="AQ61" s="7"/>
      <c r="AR61" s="7"/>
      <c r="AS61" s="7"/>
      <c r="AT61" s="19"/>
      <c r="AU61" s="20"/>
      <c r="AV61" s="20"/>
      <c r="AW61" s="20"/>
      <c r="AX61" s="4">
        <f t="shared" si="15"/>
        <v>41</v>
      </c>
      <c r="AY61" s="4">
        <f t="shared" si="16"/>
        <v>27</v>
      </c>
      <c r="AZ61" s="4">
        <f t="shared" si="17"/>
        <v>12</v>
      </c>
      <c r="BA61" s="4">
        <f t="shared" si="18"/>
        <v>5</v>
      </c>
    </row>
    <row r="62" spans="1:53" s="4" customFormat="1" ht="18" customHeight="1" x14ac:dyDescent="0.2">
      <c r="A62" s="28">
        <v>56</v>
      </c>
      <c r="B62" s="87" t="s">
        <v>154</v>
      </c>
      <c r="C62" s="88" t="s">
        <v>155</v>
      </c>
      <c r="D62" s="18">
        <f t="shared" si="11"/>
        <v>10</v>
      </c>
      <c r="E62" s="7">
        <v>3</v>
      </c>
      <c r="F62" s="7">
        <v>3</v>
      </c>
      <c r="G62" s="7">
        <v>5</v>
      </c>
      <c r="H62" s="7">
        <v>6</v>
      </c>
      <c r="I62" s="7">
        <v>6</v>
      </c>
      <c r="J62" s="7">
        <v>4</v>
      </c>
      <c r="K62" s="7">
        <v>4</v>
      </c>
      <c r="L62" s="7">
        <v>4</v>
      </c>
      <c r="M62" s="7">
        <v>5</v>
      </c>
      <c r="N62" s="19">
        <f t="shared" si="12"/>
        <v>40</v>
      </c>
      <c r="O62" s="7">
        <v>5</v>
      </c>
      <c r="P62" s="7">
        <v>6</v>
      </c>
      <c r="Q62" s="7">
        <v>4</v>
      </c>
      <c r="R62" s="7">
        <v>4</v>
      </c>
      <c r="S62" s="7">
        <v>5</v>
      </c>
      <c r="T62" s="7">
        <v>5</v>
      </c>
      <c r="U62" s="7">
        <v>3</v>
      </c>
      <c r="V62" s="7">
        <v>5</v>
      </c>
      <c r="W62" s="7">
        <v>5</v>
      </c>
      <c r="X62" s="19">
        <f t="shared" si="13"/>
        <v>42</v>
      </c>
      <c r="Y62" s="29">
        <f t="shared" si="14"/>
        <v>82</v>
      </c>
      <c r="Z62" s="18"/>
      <c r="AA62" s="7"/>
      <c r="AB62" s="7"/>
      <c r="AC62" s="7"/>
      <c r="AD62" s="7"/>
      <c r="AE62" s="7"/>
      <c r="AF62" s="7"/>
      <c r="AG62" s="7"/>
      <c r="AH62" s="7"/>
      <c r="AI62" s="7"/>
      <c r="AJ62" s="19"/>
      <c r="AK62" s="7"/>
      <c r="AL62" s="7"/>
      <c r="AM62" s="7"/>
      <c r="AN62" s="7"/>
      <c r="AO62" s="7"/>
      <c r="AP62" s="7"/>
      <c r="AQ62" s="7"/>
      <c r="AR62" s="7"/>
      <c r="AS62" s="7"/>
      <c r="AT62" s="19"/>
      <c r="AU62" s="20"/>
      <c r="AV62" s="20"/>
      <c r="AW62" s="20"/>
      <c r="AX62" s="4">
        <f t="shared" si="15"/>
        <v>42</v>
      </c>
      <c r="AY62" s="4">
        <f t="shared" si="16"/>
        <v>27</v>
      </c>
      <c r="AZ62" s="4">
        <f t="shared" si="17"/>
        <v>13</v>
      </c>
      <c r="BA62" s="4">
        <f t="shared" si="18"/>
        <v>5</v>
      </c>
    </row>
    <row r="63" spans="1:53" s="4" customFormat="1" ht="18" customHeight="1" x14ac:dyDescent="0.2">
      <c r="A63" s="28">
        <v>57</v>
      </c>
      <c r="B63" s="87" t="s">
        <v>190</v>
      </c>
      <c r="C63" s="88" t="s">
        <v>191</v>
      </c>
      <c r="D63" s="18">
        <f t="shared" si="11"/>
        <v>11</v>
      </c>
      <c r="E63" s="7">
        <v>4</v>
      </c>
      <c r="F63" s="7">
        <v>3</v>
      </c>
      <c r="G63" s="7">
        <v>4</v>
      </c>
      <c r="H63" s="7">
        <v>5</v>
      </c>
      <c r="I63" s="7">
        <v>6</v>
      </c>
      <c r="J63" s="7">
        <v>8</v>
      </c>
      <c r="K63" s="7">
        <v>5</v>
      </c>
      <c r="L63" s="7">
        <v>3</v>
      </c>
      <c r="M63" s="7">
        <v>5</v>
      </c>
      <c r="N63" s="19">
        <f t="shared" si="12"/>
        <v>43</v>
      </c>
      <c r="O63" s="7">
        <v>4</v>
      </c>
      <c r="P63" s="7">
        <v>5</v>
      </c>
      <c r="Q63" s="7">
        <v>4</v>
      </c>
      <c r="R63" s="7">
        <v>4</v>
      </c>
      <c r="S63" s="7">
        <v>4</v>
      </c>
      <c r="T63" s="7">
        <v>7</v>
      </c>
      <c r="U63" s="7">
        <v>3</v>
      </c>
      <c r="V63" s="7">
        <v>5</v>
      </c>
      <c r="W63" s="7">
        <v>4</v>
      </c>
      <c r="X63" s="19">
        <f t="shared" si="13"/>
        <v>40</v>
      </c>
      <c r="Y63" s="29">
        <f t="shared" si="14"/>
        <v>83</v>
      </c>
      <c r="Z63" s="18"/>
      <c r="AA63" s="7"/>
      <c r="AB63" s="7"/>
      <c r="AC63" s="7"/>
      <c r="AD63" s="7"/>
      <c r="AE63" s="7"/>
      <c r="AF63" s="7"/>
      <c r="AG63" s="7"/>
      <c r="AH63" s="7"/>
      <c r="AI63" s="7"/>
      <c r="AJ63" s="19"/>
      <c r="AK63" s="7"/>
      <c r="AL63" s="7"/>
      <c r="AM63" s="7"/>
      <c r="AN63" s="7"/>
      <c r="AO63" s="7"/>
      <c r="AP63" s="7"/>
      <c r="AQ63" s="7"/>
      <c r="AR63" s="7"/>
      <c r="AS63" s="7"/>
      <c r="AT63" s="19"/>
      <c r="AU63" s="20"/>
      <c r="AV63" s="20"/>
      <c r="AW63" s="20"/>
      <c r="AX63" s="4">
        <f t="shared" si="15"/>
        <v>40</v>
      </c>
      <c r="AY63" s="4">
        <f t="shared" si="16"/>
        <v>27</v>
      </c>
      <c r="AZ63" s="4">
        <f t="shared" si="17"/>
        <v>12</v>
      </c>
      <c r="BA63" s="4">
        <f t="shared" si="18"/>
        <v>4</v>
      </c>
    </row>
    <row r="64" spans="1:53" s="4" customFormat="1" ht="18" customHeight="1" x14ac:dyDescent="0.2">
      <c r="A64" s="28">
        <v>58</v>
      </c>
      <c r="B64" s="87" t="s">
        <v>133</v>
      </c>
      <c r="C64" s="88" t="s">
        <v>134</v>
      </c>
      <c r="D64" s="18">
        <f t="shared" si="11"/>
        <v>11</v>
      </c>
      <c r="E64" s="7">
        <v>9</v>
      </c>
      <c r="F64" s="7">
        <v>3</v>
      </c>
      <c r="G64" s="7">
        <v>4</v>
      </c>
      <c r="H64" s="7">
        <v>5</v>
      </c>
      <c r="I64" s="7">
        <v>5</v>
      </c>
      <c r="J64" s="7">
        <v>4</v>
      </c>
      <c r="K64" s="7">
        <v>5</v>
      </c>
      <c r="L64" s="7">
        <v>3</v>
      </c>
      <c r="M64" s="7">
        <v>5</v>
      </c>
      <c r="N64" s="19">
        <f t="shared" si="12"/>
        <v>43</v>
      </c>
      <c r="O64" s="7">
        <v>4</v>
      </c>
      <c r="P64" s="7">
        <v>5</v>
      </c>
      <c r="Q64" s="7">
        <v>4</v>
      </c>
      <c r="R64" s="7">
        <v>4</v>
      </c>
      <c r="S64" s="7">
        <v>3</v>
      </c>
      <c r="T64" s="7">
        <v>5</v>
      </c>
      <c r="U64" s="7">
        <v>3</v>
      </c>
      <c r="V64" s="7">
        <v>6</v>
      </c>
      <c r="W64" s="7">
        <v>6</v>
      </c>
      <c r="X64" s="19">
        <f t="shared" si="13"/>
        <v>40</v>
      </c>
      <c r="Y64" s="29">
        <f t="shared" si="14"/>
        <v>83</v>
      </c>
      <c r="Z64" s="18"/>
      <c r="AA64" s="7"/>
      <c r="AB64" s="7"/>
      <c r="AC64" s="7"/>
      <c r="AD64" s="7"/>
      <c r="AE64" s="7"/>
      <c r="AF64" s="7"/>
      <c r="AG64" s="7"/>
      <c r="AH64" s="7"/>
      <c r="AI64" s="7"/>
      <c r="AJ64" s="19"/>
      <c r="AK64" s="7"/>
      <c r="AL64" s="7"/>
      <c r="AM64" s="7"/>
      <c r="AN64" s="7"/>
      <c r="AO64" s="7"/>
      <c r="AP64" s="7"/>
      <c r="AQ64" s="7"/>
      <c r="AR64" s="7"/>
      <c r="AS64" s="7"/>
      <c r="AT64" s="19"/>
      <c r="AU64" s="20"/>
      <c r="AV64" s="20"/>
      <c r="AW64" s="20"/>
      <c r="AX64" s="4">
        <f t="shared" si="15"/>
        <v>40</v>
      </c>
      <c r="AY64" s="4">
        <f t="shared" si="16"/>
        <v>27</v>
      </c>
      <c r="AZ64" s="4">
        <f t="shared" si="17"/>
        <v>15</v>
      </c>
      <c r="BA64" s="4">
        <f t="shared" si="18"/>
        <v>6</v>
      </c>
    </row>
    <row r="65" spans="1:53" s="4" customFormat="1" ht="18" customHeight="1" x14ac:dyDescent="0.2">
      <c r="A65" s="28">
        <v>59</v>
      </c>
      <c r="B65" s="87" t="s">
        <v>137</v>
      </c>
      <c r="C65" s="88" t="s">
        <v>138</v>
      </c>
      <c r="D65" s="18">
        <f t="shared" si="11"/>
        <v>11</v>
      </c>
      <c r="E65" s="7">
        <v>5</v>
      </c>
      <c r="F65" s="7">
        <v>4</v>
      </c>
      <c r="G65" s="7">
        <v>6</v>
      </c>
      <c r="H65" s="7">
        <v>6</v>
      </c>
      <c r="I65" s="7">
        <v>4</v>
      </c>
      <c r="J65" s="7">
        <v>3</v>
      </c>
      <c r="K65" s="7">
        <v>4</v>
      </c>
      <c r="L65" s="7">
        <v>3</v>
      </c>
      <c r="M65" s="7">
        <v>7</v>
      </c>
      <c r="N65" s="19">
        <f t="shared" si="12"/>
        <v>42</v>
      </c>
      <c r="O65" s="7">
        <v>4</v>
      </c>
      <c r="P65" s="7">
        <v>6</v>
      </c>
      <c r="Q65" s="7">
        <v>5</v>
      </c>
      <c r="R65" s="7">
        <v>4</v>
      </c>
      <c r="S65" s="7">
        <v>4</v>
      </c>
      <c r="T65" s="7">
        <v>4</v>
      </c>
      <c r="U65" s="7">
        <v>3</v>
      </c>
      <c r="V65" s="7">
        <v>4</v>
      </c>
      <c r="W65" s="7">
        <v>7</v>
      </c>
      <c r="X65" s="19">
        <f t="shared" si="13"/>
        <v>41</v>
      </c>
      <c r="Y65" s="29">
        <f t="shared" si="14"/>
        <v>83</v>
      </c>
      <c r="Z65" s="18"/>
      <c r="AA65" s="7"/>
      <c r="AB65" s="7"/>
      <c r="AC65" s="7"/>
      <c r="AD65" s="7"/>
      <c r="AE65" s="7"/>
      <c r="AF65" s="7"/>
      <c r="AG65" s="7"/>
      <c r="AH65" s="7"/>
      <c r="AI65" s="7"/>
      <c r="AJ65" s="19"/>
      <c r="AK65" s="7"/>
      <c r="AL65" s="7"/>
      <c r="AM65" s="7"/>
      <c r="AN65" s="7"/>
      <c r="AO65" s="7"/>
      <c r="AP65" s="7"/>
      <c r="AQ65" s="7"/>
      <c r="AR65" s="7"/>
      <c r="AS65" s="7"/>
      <c r="AT65" s="19"/>
      <c r="AU65" s="20"/>
      <c r="AV65" s="20"/>
      <c r="AW65" s="20"/>
      <c r="AX65" s="4">
        <f t="shared" si="15"/>
        <v>41</v>
      </c>
      <c r="AY65" s="4">
        <f t="shared" si="16"/>
        <v>26</v>
      </c>
      <c r="AZ65" s="4">
        <f t="shared" si="17"/>
        <v>14</v>
      </c>
      <c r="BA65" s="4">
        <f t="shared" si="18"/>
        <v>7</v>
      </c>
    </row>
    <row r="66" spans="1:53" s="4" customFormat="1" ht="18" customHeight="1" x14ac:dyDescent="0.2">
      <c r="A66" s="28">
        <v>60</v>
      </c>
      <c r="B66" s="87" t="s">
        <v>117</v>
      </c>
      <c r="C66" s="88" t="s">
        <v>108</v>
      </c>
      <c r="D66" s="18">
        <f t="shared" si="11"/>
        <v>11</v>
      </c>
      <c r="E66" s="7">
        <v>4</v>
      </c>
      <c r="F66" s="7">
        <v>3</v>
      </c>
      <c r="G66" s="7">
        <v>6</v>
      </c>
      <c r="H66" s="7">
        <v>6</v>
      </c>
      <c r="I66" s="7">
        <v>4</v>
      </c>
      <c r="J66" s="7">
        <v>5</v>
      </c>
      <c r="K66" s="7">
        <v>5</v>
      </c>
      <c r="L66" s="7">
        <v>3</v>
      </c>
      <c r="M66" s="7">
        <v>5</v>
      </c>
      <c r="N66" s="19">
        <f t="shared" si="12"/>
        <v>41</v>
      </c>
      <c r="O66" s="7">
        <v>5</v>
      </c>
      <c r="P66" s="7">
        <v>5</v>
      </c>
      <c r="Q66" s="7">
        <v>4</v>
      </c>
      <c r="R66" s="7">
        <v>3</v>
      </c>
      <c r="S66" s="7">
        <v>5</v>
      </c>
      <c r="T66" s="7">
        <v>7</v>
      </c>
      <c r="U66" s="7">
        <v>5</v>
      </c>
      <c r="V66" s="7">
        <v>3</v>
      </c>
      <c r="W66" s="7">
        <v>5</v>
      </c>
      <c r="X66" s="19">
        <f t="shared" si="13"/>
        <v>42</v>
      </c>
      <c r="Y66" s="29">
        <f t="shared" si="14"/>
        <v>83</v>
      </c>
      <c r="Z66" s="18"/>
      <c r="AA66" s="7"/>
      <c r="AB66" s="7"/>
      <c r="AC66" s="7"/>
      <c r="AD66" s="7"/>
      <c r="AE66" s="7"/>
      <c r="AF66" s="7"/>
      <c r="AG66" s="7"/>
      <c r="AH66" s="7"/>
      <c r="AI66" s="7"/>
      <c r="AJ66" s="19"/>
      <c r="AK66" s="7"/>
      <c r="AL66" s="7"/>
      <c r="AM66" s="7"/>
      <c r="AN66" s="7"/>
      <c r="AO66" s="7"/>
      <c r="AP66" s="7"/>
      <c r="AQ66" s="7"/>
      <c r="AR66" s="7"/>
      <c r="AS66" s="7"/>
      <c r="AT66" s="19"/>
      <c r="AU66" s="20"/>
      <c r="AV66" s="20"/>
      <c r="AW66" s="20"/>
      <c r="AX66" s="4">
        <f t="shared" si="15"/>
        <v>42</v>
      </c>
      <c r="AY66" s="4">
        <f t="shared" si="16"/>
        <v>28</v>
      </c>
      <c r="AZ66" s="4">
        <f t="shared" si="17"/>
        <v>13</v>
      </c>
      <c r="BA66" s="4">
        <f t="shared" si="18"/>
        <v>5</v>
      </c>
    </row>
    <row r="67" spans="1:53" s="4" customFormat="1" ht="18" customHeight="1" x14ac:dyDescent="0.2">
      <c r="A67" s="28">
        <v>61</v>
      </c>
      <c r="B67" s="87" t="s">
        <v>115</v>
      </c>
      <c r="C67" s="88" t="s">
        <v>110</v>
      </c>
      <c r="D67" s="18">
        <f t="shared" si="11"/>
        <v>12</v>
      </c>
      <c r="E67" s="7">
        <v>5</v>
      </c>
      <c r="F67" s="7">
        <v>3</v>
      </c>
      <c r="G67" s="7">
        <v>7</v>
      </c>
      <c r="H67" s="7">
        <v>5</v>
      </c>
      <c r="I67" s="7">
        <v>6</v>
      </c>
      <c r="J67" s="7">
        <v>5</v>
      </c>
      <c r="K67" s="7">
        <v>4</v>
      </c>
      <c r="L67" s="7">
        <v>4</v>
      </c>
      <c r="M67" s="7">
        <v>5</v>
      </c>
      <c r="N67" s="19">
        <f t="shared" si="12"/>
        <v>44</v>
      </c>
      <c r="O67" s="7">
        <v>4</v>
      </c>
      <c r="P67" s="7">
        <v>5</v>
      </c>
      <c r="Q67" s="7">
        <v>5</v>
      </c>
      <c r="R67" s="7">
        <v>3</v>
      </c>
      <c r="S67" s="7">
        <v>6</v>
      </c>
      <c r="T67" s="7">
        <v>5</v>
      </c>
      <c r="U67" s="7">
        <v>4</v>
      </c>
      <c r="V67" s="7">
        <v>5</v>
      </c>
      <c r="W67" s="7">
        <v>3</v>
      </c>
      <c r="X67" s="19">
        <f t="shared" si="13"/>
        <v>40</v>
      </c>
      <c r="Y67" s="29">
        <f t="shared" si="14"/>
        <v>84</v>
      </c>
      <c r="Z67" s="18"/>
      <c r="AA67" s="7"/>
      <c r="AB67" s="7"/>
      <c r="AC67" s="7"/>
      <c r="AD67" s="7"/>
      <c r="AE67" s="7"/>
      <c r="AF67" s="7"/>
      <c r="AG67" s="7"/>
      <c r="AH67" s="7"/>
      <c r="AI67" s="7"/>
      <c r="AJ67" s="19"/>
      <c r="AK67" s="7"/>
      <c r="AL67" s="7"/>
      <c r="AM67" s="7"/>
      <c r="AN67" s="7"/>
      <c r="AO67" s="7"/>
      <c r="AP67" s="7"/>
      <c r="AQ67" s="7"/>
      <c r="AR67" s="7"/>
      <c r="AS67" s="7"/>
      <c r="AT67" s="19"/>
      <c r="AU67" s="20"/>
      <c r="AV67" s="20"/>
      <c r="AW67" s="20"/>
      <c r="AX67" s="4">
        <f t="shared" si="15"/>
        <v>40</v>
      </c>
      <c r="AY67" s="4">
        <f t="shared" si="16"/>
        <v>26</v>
      </c>
      <c r="AZ67" s="4">
        <f t="shared" si="17"/>
        <v>12</v>
      </c>
      <c r="BA67" s="4">
        <f t="shared" si="18"/>
        <v>3</v>
      </c>
    </row>
    <row r="68" spans="1:53" s="4" customFormat="1" ht="18" customHeight="1" x14ac:dyDescent="0.2">
      <c r="A68" s="28">
        <v>62</v>
      </c>
      <c r="B68" s="22" t="s">
        <v>104</v>
      </c>
      <c r="C68" s="22" t="s">
        <v>105</v>
      </c>
      <c r="D68" s="18">
        <f t="shared" si="11"/>
        <v>12</v>
      </c>
      <c r="E68" s="7">
        <v>5</v>
      </c>
      <c r="F68" s="7">
        <v>5</v>
      </c>
      <c r="G68" s="7">
        <v>5</v>
      </c>
      <c r="H68" s="7">
        <v>5</v>
      </c>
      <c r="I68" s="7">
        <v>4</v>
      </c>
      <c r="J68" s="7">
        <v>5</v>
      </c>
      <c r="K68" s="7">
        <v>5</v>
      </c>
      <c r="L68" s="7">
        <v>2</v>
      </c>
      <c r="M68" s="7">
        <v>6</v>
      </c>
      <c r="N68" s="19">
        <f t="shared" si="12"/>
        <v>42</v>
      </c>
      <c r="O68" s="7">
        <v>6</v>
      </c>
      <c r="P68" s="7">
        <v>6</v>
      </c>
      <c r="Q68" s="7">
        <v>5</v>
      </c>
      <c r="R68" s="7">
        <v>3</v>
      </c>
      <c r="S68" s="7">
        <v>4</v>
      </c>
      <c r="T68" s="7">
        <v>6</v>
      </c>
      <c r="U68" s="7">
        <v>4</v>
      </c>
      <c r="V68" s="7">
        <v>4</v>
      </c>
      <c r="W68" s="7">
        <v>4</v>
      </c>
      <c r="X68" s="19">
        <f t="shared" si="13"/>
        <v>42</v>
      </c>
      <c r="Y68" s="29">
        <f t="shared" si="14"/>
        <v>84</v>
      </c>
      <c r="Z68" s="18"/>
      <c r="AA68" s="7"/>
      <c r="AB68" s="7"/>
      <c r="AC68" s="7"/>
      <c r="AD68" s="7"/>
      <c r="AE68" s="7"/>
      <c r="AF68" s="7"/>
      <c r="AG68" s="7"/>
      <c r="AH68" s="7"/>
      <c r="AI68" s="7"/>
      <c r="AJ68" s="19"/>
      <c r="AK68" s="7"/>
      <c r="AL68" s="7"/>
      <c r="AM68" s="7"/>
      <c r="AN68" s="7"/>
      <c r="AO68" s="7"/>
      <c r="AP68" s="7"/>
      <c r="AQ68" s="7"/>
      <c r="AR68" s="7"/>
      <c r="AS68" s="7"/>
      <c r="AT68" s="19"/>
      <c r="AU68" s="20"/>
      <c r="AV68" s="20"/>
      <c r="AW68" s="20"/>
      <c r="AX68" s="4">
        <f t="shared" si="15"/>
        <v>42</v>
      </c>
      <c r="AY68" s="4">
        <f t="shared" si="16"/>
        <v>25</v>
      </c>
      <c r="AZ68" s="4">
        <f t="shared" si="17"/>
        <v>12</v>
      </c>
      <c r="BA68" s="4">
        <f t="shared" si="18"/>
        <v>4</v>
      </c>
    </row>
    <row r="69" spans="1:53" s="4" customFormat="1" ht="18" customHeight="1" x14ac:dyDescent="0.2">
      <c r="A69" s="28">
        <v>63</v>
      </c>
      <c r="B69" s="22" t="s">
        <v>98</v>
      </c>
      <c r="C69" s="22" t="s">
        <v>99</v>
      </c>
      <c r="D69" s="18">
        <f t="shared" si="11"/>
        <v>13</v>
      </c>
      <c r="E69" s="7">
        <v>6</v>
      </c>
      <c r="F69" s="7">
        <v>2</v>
      </c>
      <c r="G69" s="7">
        <v>4</v>
      </c>
      <c r="H69" s="7">
        <v>11</v>
      </c>
      <c r="I69" s="7">
        <v>4</v>
      </c>
      <c r="J69" s="7">
        <v>5</v>
      </c>
      <c r="K69" s="7">
        <v>5</v>
      </c>
      <c r="L69" s="7">
        <v>3</v>
      </c>
      <c r="M69" s="7">
        <v>5</v>
      </c>
      <c r="N69" s="19">
        <f t="shared" si="12"/>
        <v>45</v>
      </c>
      <c r="O69" s="7">
        <v>7</v>
      </c>
      <c r="P69" s="7">
        <v>5</v>
      </c>
      <c r="Q69" s="7">
        <v>5</v>
      </c>
      <c r="R69" s="7">
        <v>3</v>
      </c>
      <c r="S69" s="7">
        <v>4</v>
      </c>
      <c r="T69" s="7">
        <v>5</v>
      </c>
      <c r="U69" s="7">
        <v>3</v>
      </c>
      <c r="V69" s="7">
        <v>4</v>
      </c>
      <c r="W69" s="7">
        <v>4</v>
      </c>
      <c r="X69" s="19">
        <f t="shared" si="13"/>
        <v>40</v>
      </c>
      <c r="Y69" s="29">
        <f t="shared" si="14"/>
        <v>85</v>
      </c>
      <c r="Z69" s="18"/>
      <c r="AA69" s="7"/>
      <c r="AB69" s="7"/>
      <c r="AC69" s="7"/>
      <c r="AD69" s="7"/>
      <c r="AE69" s="7"/>
      <c r="AF69" s="7"/>
      <c r="AG69" s="7"/>
      <c r="AH69" s="7"/>
      <c r="AI69" s="7"/>
      <c r="AJ69" s="19"/>
      <c r="AK69" s="7"/>
      <c r="AL69" s="7"/>
      <c r="AM69" s="7"/>
      <c r="AN69" s="7"/>
      <c r="AO69" s="7"/>
      <c r="AP69" s="7"/>
      <c r="AQ69" s="7"/>
      <c r="AR69" s="7"/>
      <c r="AS69" s="7"/>
      <c r="AT69" s="19"/>
      <c r="AU69" s="20"/>
      <c r="AV69" s="20"/>
      <c r="AW69" s="20"/>
      <c r="AX69" s="4">
        <f t="shared" si="15"/>
        <v>40</v>
      </c>
      <c r="AY69" s="4">
        <f t="shared" si="16"/>
        <v>23</v>
      </c>
      <c r="AZ69" s="4">
        <f t="shared" si="17"/>
        <v>11</v>
      </c>
      <c r="BA69" s="4">
        <f t="shared" si="18"/>
        <v>4</v>
      </c>
    </row>
    <row r="70" spans="1:53" s="4" customFormat="1" ht="18" customHeight="1" x14ac:dyDescent="0.2">
      <c r="A70" s="28">
        <v>64</v>
      </c>
      <c r="B70" s="90" t="s">
        <v>164</v>
      </c>
      <c r="C70" s="88" t="s">
        <v>165</v>
      </c>
      <c r="D70" s="18">
        <f t="shared" si="11"/>
        <v>13</v>
      </c>
      <c r="E70" s="7">
        <v>7</v>
      </c>
      <c r="F70" s="7">
        <v>3</v>
      </c>
      <c r="G70" s="7">
        <v>5</v>
      </c>
      <c r="H70" s="7">
        <v>7</v>
      </c>
      <c r="I70" s="7">
        <v>5</v>
      </c>
      <c r="J70" s="7">
        <v>4</v>
      </c>
      <c r="K70" s="7">
        <v>4</v>
      </c>
      <c r="L70" s="7">
        <v>3</v>
      </c>
      <c r="M70" s="7">
        <v>6</v>
      </c>
      <c r="N70" s="19">
        <f t="shared" si="12"/>
        <v>44</v>
      </c>
      <c r="O70" s="7">
        <v>6</v>
      </c>
      <c r="P70" s="7">
        <v>5</v>
      </c>
      <c r="Q70" s="7">
        <v>6</v>
      </c>
      <c r="R70" s="7">
        <v>3</v>
      </c>
      <c r="S70" s="7">
        <v>4</v>
      </c>
      <c r="T70" s="7">
        <v>5</v>
      </c>
      <c r="U70" s="7">
        <v>3</v>
      </c>
      <c r="V70" s="7">
        <v>4</v>
      </c>
      <c r="W70" s="7">
        <v>5</v>
      </c>
      <c r="X70" s="19">
        <f t="shared" si="13"/>
        <v>41</v>
      </c>
      <c r="Y70" s="29">
        <f t="shared" si="14"/>
        <v>85</v>
      </c>
      <c r="Z70" s="18"/>
      <c r="AA70" s="7"/>
      <c r="AB70" s="7"/>
      <c r="AC70" s="7"/>
      <c r="AD70" s="7"/>
      <c r="AE70" s="7"/>
      <c r="AF70" s="7"/>
      <c r="AG70" s="7"/>
      <c r="AH70" s="7"/>
      <c r="AI70" s="7"/>
      <c r="AJ70" s="19"/>
      <c r="AK70" s="7"/>
      <c r="AL70" s="7"/>
      <c r="AM70" s="7"/>
      <c r="AN70" s="7"/>
      <c r="AO70" s="7"/>
      <c r="AP70" s="7"/>
      <c r="AQ70" s="7"/>
      <c r="AR70" s="7"/>
      <c r="AS70" s="7"/>
      <c r="AT70" s="19"/>
      <c r="AU70" s="20"/>
      <c r="AV70" s="20"/>
      <c r="AW70" s="20"/>
      <c r="AX70" s="4">
        <f t="shared" si="15"/>
        <v>41</v>
      </c>
      <c r="AY70" s="4">
        <f t="shared" si="16"/>
        <v>24</v>
      </c>
      <c r="AZ70" s="4">
        <f t="shared" si="17"/>
        <v>12</v>
      </c>
      <c r="BA70" s="4">
        <f t="shared" si="18"/>
        <v>5</v>
      </c>
    </row>
    <row r="71" spans="1:53" s="4" customFormat="1" ht="18" customHeight="1" x14ac:dyDescent="0.2">
      <c r="A71" s="28">
        <v>65</v>
      </c>
      <c r="B71" s="88" t="s">
        <v>148</v>
      </c>
      <c r="C71" s="88" t="s">
        <v>130</v>
      </c>
      <c r="D71" s="18">
        <f t="shared" ref="D71:D77" si="19">Y71-72</f>
        <v>13</v>
      </c>
      <c r="E71" s="7">
        <v>4</v>
      </c>
      <c r="F71" s="7">
        <v>3</v>
      </c>
      <c r="G71" s="7">
        <v>6</v>
      </c>
      <c r="H71" s="7">
        <v>5</v>
      </c>
      <c r="I71" s="7">
        <v>5</v>
      </c>
      <c r="J71" s="7">
        <v>4</v>
      </c>
      <c r="K71" s="7">
        <v>5</v>
      </c>
      <c r="L71" s="7">
        <v>2</v>
      </c>
      <c r="M71" s="7">
        <v>9</v>
      </c>
      <c r="N71" s="19">
        <f t="shared" ref="N71:N77" si="20">SUM(E71:M71)</f>
        <v>43</v>
      </c>
      <c r="O71" s="7">
        <v>4</v>
      </c>
      <c r="P71" s="7">
        <v>5</v>
      </c>
      <c r="Q71" s="7">
        <v>4</v>
      </c>
      <c r="R71" s="7">
        <v>4</v>
      </c>
      <c r="S71" s="7">
        <v>5</v>
      </c>
      <c r="T71" s="7">
        <v>7</v>
      </c>
      <c r="U71" s="7">
        <v>4</v>
      </c>
      <c r="V71" s="7">
        <v>5</v>
      </c>
      <c r="W71" s="7">
        <v>4</v>
      </c>
      <c r="X71" s="19">
        <f t="shared" ref="X71:X77" si="21">SUM(O71:W71)</f>
        <v>42</v>
      </c>
      <c r="Y71" s="29">
        <f t="shared" ref="Y71:Y77" si="22">N71+X71</f>
        <v>85</v>
      </c>
      <c r="Z71" s="18"/>
      <c r="AA71" s="7"/>
      <c r="AB71" s="7"/>
      <c r="AC71" s="7"/>
      <c r="AD71" s="7"/>
      <c r="AE71" s="7"/>
      <c r="AF71" s="7"/>
      <c r="AG71" s="7"/>
      <c r="AH71" s="7"/>
      <c r="AI71" s="7"/>
      <c r="AJ71" s="19"/>
      <c r="AK71" s="7"/>
      <c r="AL71" s="7"/>
      <c r="AM71" s="7"/>
      <c r="AN71" s="7"/>
      <c r="AO71" s="7"/>
      <c r="AP71" s="7"/>
      <c r="AQ71" s="7"/>
      <c r="AR71" s="7"/>
      <c r="AS71" s="7"/>
      <c r="AT71" s="19"/>
      <c r="AU71" s="20"/>
      <c r="AV71" s="20"/>
      <c r="AW71" s="20"/>
      <c r="AX71" s="4">
        <f t="shared" ref="AX71:AX77" si="23">W71+V71+U71+T71+S71+R71+Q71+P71+O71</f>
        <v>42</v>
      </c>
      <c r="AY71" s="4">
        <f t="shared" ref="AY71:AY77" si="24">W71+V71+U71+T71+S71+R71</f>
        <v>29</v>
      </c>
      <c r="AZ71" s="4">
        <f t="shared" ref="AZ71:AZ77" si="25">W71+V71+U71</f>
        <v>13</v>
      </c>
      <c r="BA71" s="4">
        <f t="shared" ref="BA71:BA77" si="26">W71</f>
        <v>4</v>
      </c>
    </row>
    <row r="72" spans="1:53" s="4" customFormat="1" ht="18" customHeight="1" x14ac:dyDescent="0.2">
      <c r="A72" s="28">
        <v>66</v>
      </c>
      <c r="B72" s="87" t="s">
        <v>120</v>
      </c>
      <c r="C72" s="88" t="s">
        <v>111</v>
      </c>
      <c r="D72" s="18">
        <f t="shared" si="19"/>
        <v>14</v>
      </c>
      <c r="E72" s="7">
        <v>6</v>
      </c>
      <c r="F72" s="7">
        <v>2</v>
      </c>
      <c r="G72" s="7">
        <v>4</v>
      </c>
      <c r="H72" s="7">
        <v>7</v>
      </c>
      <c r="I72" s="7">
        <v>5</v>
      </c>
      <c r="J72" s="7">
        <v>5</v>
      </c>
      <c r="K72" s="7">
        <v>7</v>
      </c>
      <c r="L72" s="7">
        <v>3</v>
      </c>
      <c r="M72" s="7">
        <v>6</v>
      </c>
      <c r="N72" s="19">
        <f t="shared" si="20"/>
        <v>45</v>
      </c>
      <c r="O72" s="7">
        <v>4</v>
      </c>
      <c r="P72" s="7">
        <v>5</v>
      </c>
      <c r="Q72" s="7">
        <v>5</v>
      </c>
      <c r="R72" s="7">
        <v>3</v>
      </c>
      <c r="S72" s="7">
        <v>4</v>
      </c>
      <c r="T72" s="7">
        <v>8</v>
      </c>
      <c r="U72" s="7">
        <v>4</v>
      </c>
      <c r="V72" s="7">
        <v>3</v>
      </c>
      <c r="W72" s="7">
        <v>5</v>
      </c>
      <c r="X72" s="19">
        <f t="shared" si="21"/>
        <v>41</v>
      </c>
      <c r="Y72" s="29">
        <f t="shared" si="22"/>
        <v>86</v>
      </c>
      <c r="Z72" s="18"/>
      <c r="AA72" s="7"/>
      <c r="AB72" s="7"/>
      <c r="AC72" s="7"/>
      <c r="AD72" s="7"/>
      <c r="AE72" s="7"/>
      <c r="AF72" s="7"/>
      <c r="AG72" s="7"/>
      <c r="AH72" s="7"/>
      <c r="AI72" s="7"/>
      <c r="AJ72" s="19"/>
      <c r="AK72" s="7"/>
      <c r="AL72" s="7"/>
      <c r="AM72" s="7"/>
      <c r="AN72" s="7"/>
      <c r="AO72" s="7"/>
      <c r="AP72" s="7"/>
      <c r="AQ72" s="7"/>
      <c r="AR72" s="7"/>
      <c r="AS72" s="7"/>
      <c r="AT72" s="19"/>
      <c r="AU72" s="20"/>
      <c r="AV72" s="20"/>
      <c r="AW72" s="20"/>
      <c r="AX72" s="4">
        <f t="shared" si="23"/>
        <v>41</v>
      </c>
      <c r="AY72" s="4">
        <f t="shared" si="24"/>
        <v>27</v>
      </c>
      <c r="AZ72" s="4">
        <f t="shared" si="25"/>
        <v>12</v>
      </c>
      <c r="BA72" s="4">
        <f t="shared" si="26"/>
        <v>5</v>
      </c>
    </row>
    <row r="73" spans="1:53" s="4" customFormat="1" ht="18" customHeight="1" x14ac:dyDescent="0.2">
      <c r="A73" s="28">
        <v>67</v>
      </c>
      <c r="B73" s="87" t="s">
        <v>139</v>
      </c>
      <c r="C73" s="88" t="s">
        <v>132</v>
      </c>
      <c r="D73" s="18">
        <f t="shared" si="19"/>
        <v>14</v>
      </c>
      <c r="E73" s="7">
        <v>5</v>
      </c>
      <c r="F73" s="7">
        <v>4</v>
      </c>
      <c r="G73" s="7">
        <v>5</v>
      </c>
      <c r="H73" s="7">
        <v>7</v>
      </c>
      <c r="I73" s="7">
        <v>4</v>
      </c>
      <c r="J73" s="7">
        <v>5</v>
      </c>
      <c r="K73" s="7">
        <v>4</v>
      </c>
      <c r="L73" s="7">
        <v>3</v>
      </c>
      <c r="M73" s="7">
        <v>6</v>
      </c>
      <c r="N73" s="19">
        <f t="shared" si="20"/>
        <v>43</v>
      </c>
      <c r="O73" s="7">
        <v>4</v>
      </c>
      <c r="P73" s="7">
        <v>5</v>
      </c>
      <c r="Q73" s="7">
        <v>5</v>
      </c>
      <c r="R73" s="7">
        <v>4</v>
      </c>
      <c r="S73" s="7">
        <v>5</v>
      </c>
      <c r="T73" s="7">
        <v>5</v>
      </c>
      <c r="U73" s="7">
        <v>4</v>
      </c>
      <c r="V73" s="7">
        <v>5</v>
      </c>
      <c r="W73" s="7">
        <v>6</v>
      </c>
      <c r="X73" s="19">
        <f t="shared" si="21"/>
        <v>43</v>
      </c>
      <c r="Y73" s="29">
        <f t="shared" si="22"/>
        <v>86</v>
      </c>
      <c r="Z73" s="18"/>
      <c r="AA73" s="7"/>
      <c r="AB73" s="7"/>
      <c r="AC73" s="7"/>
      <c r="AD73" s="7"/>
      <c r="AE73" s="7"/>
      <c r="AF73" s="7"/>
      <c r="AG73" s="7"/>
      <c r="AH73" s="7"/>
      <c r="AI73" s="7"/>
      <c r="AJ73" s="19"/>
      <c r="AK73" s="7"/>
      <c r="AL73" s="7"/>
      <c r="AM73" s="7"/>
      <c r="AN73" s="7"/>
      <c r="AO73" s="7"/>
      <c r="AP73" s="7"/>
      <c r="AQ73" s="7"/>
      <c r="AR73" s="7"/>
      <c r="AS73" s="7"/>
      <c r="AT73" s="19"/>
      <c r="AU73" s="20"/>
      <c r="AV73" s="20"/>
      <c r="AW73" s="20"/>
      <c r="AX73" s="4">
        <f t="shared" si="23"/>
        <v>43</v>
      </c>
      <c r="AY73" s="4">
        <f t="shared" si="24"/>
        <v>29</v>
      </c>
      <c r="AZ73" s="4">
        <f t="shared" si="25"/>
        <v>15</v>
      </c>
      <c r="BA73" s="4">
        <f t="shared" si="26"/>
        <v>6</v>
      </c>
    </row>
    <row r="74" spans="1:53" s="4" customFormat="1" ht="18" customHeight="1" x14ac:dyDescent="0.2">
      <c r="A74" s="28">
        <v>68</v>
      </c>
      <c r="B74" s="87" t="s">
        <v>168</v>
      </c>
      <c r="C74" s="88" t="s">
        <v>169</v>
      </c>
      <c r="D74" s="18">
        <f t="shared" si="19"/>
        <v>14</v>
      </c>
      <c r="E74" s="7">
        <v>5</v>
      </c>
      <c r="F74" s="7">
        <v>2</v>
      </c>
      <c r="G74" s="7">
        <v>4</v>
      </c>
      <c r="H74" s="7">
        <v>5</v>
      </c>
      <c r="I74" s="7">
        <v>6</v>
      </c>
      <c r="J74" s="7">
        <v>5</v>
      </c>
      <c r="K74" s="7">
        <v>4</v>
      </c>
      <c r="L74" s="7">
        <v>3</v>
      </c>
      <c r="M74" s="7">
        <v>6</v>
      </c>
      <c r="N74" s="19">
        <f t="shared" si="20"/>
        <v>40</v>
      </c>
      <c r="O74" s="7">
        <v>8</v>
      </c>
      <c r="P74" s="7">
        <v>8</v>
      </c>
      <c r="Q74" s="7">
        <v>5</v>
      </c>
      <c r="R74" s="7">
        <v>3</v>
      </c>
      <c r="S74" s="7">
        <v>5</v>
      </c>
      <c r="T74" s="7">
        <v>5</v>
      </c>
      <c r="U74" s="7">
        <v>3</v>
      </c>
      <c r="V74" s="7">
        <v>5</v>
      </c>
      <c r="W74" s="7">
        <v>4</v>
      </c>
      <c r="X74" s="19">
        <f t="shared" si="21"/>
        <v>46</v>
      </c>
      <c r="Y74" s="29">
        <f t="shared" si="22"/>
        <v>86</v>
      </c>
      <c r="Z74" s="18"/>
      <c r="AA74" s="7"/>
      <c r="AB74" s="7"/>
      <c r="AC74" s="7"/>
      <c r="AD74" s="7"/>
      <c r="AE74" s="7"/>
      <c r="AF74" s="7"/>
      <c r="AG74" s="7"/>
      <c r="AH74" s="7"/>
      <c r="AI74" s="7"/>
      <c r="AJ74" s="19"/>
      <c r="AK74" s="7"/>
      <c r="AL74" s="7"/>
      <c r="AM74" s="7"/>
      <c r="AN74" s="7"/>
      <c r="AO74" s="7"/>
      <c r="AP74" s="7"/>
      <c r="AQ74" s="7"/>
      <c r="AR74" s="7"/>
      <c r="AS74" s="7"/>
      <c r="AT74" s="19"/>
      <c r="AU74" s="20"/>
      <c r="AV74" s="20"/>
      <c r="AW74" s="20"/>
      <c r="AX74" s="4">
        <f t="shared" si="23"/>
        <v>46</v>
      </c>
      <c r="AY74" s="4">
        <f t="shared" si="24"/>
        <v>25</v>
      </c>
      <c r="AZ74" s="4">
        <f t="shared" si="25"/>
        <v>12</v>
      </c>
      <c r="BA74" s="4">
        <f t="shared" si="26"/>
        <v>4</v>
      </c>
    </row>
    <row r="75" spans="1:53" s="4" customFormat="1" ht="18" customHeight="1" x14ac:dyDescent="0.2">
      <c r="A75" s="28">
        <v>69</v>
      </c>
      <c r="B75" s="87" t="s">
        <v>118</v>
      </c>
      <c r="C75" s="88" t="s">
        <v>113</v>
      </c>
      <c r="D75" s="18">
        <f t="shared" si="19"/>
        <v>17</v>
      </c>
      <c r="E75" s="7">
        <v>5</v>
      </c>
      <c r="F75" s="7">
        <v>3</v>
      </c>
      <c r="G75" s="7">
        <v>4</v>
      </c>
      <c r="H75" s="7">
        <v>6</v>
      </c>
      <c r="I75" s="7">
        <v>4</v>
      </c>
      <c r="J75" s="7">
        <v>5</v>
      </c>
      <c r="K75" s="7">
        <v>4</v>
      </c>
      <c r="L75" s="7">
        <v>3</v>
      </c>
      <c r="M75" s="7">
        <v>7</v>
      </c>
      <c r="N75" s="19">
        <f t="shared" si="20"/>
        <v>41</v>
      </c>
      <c r="O75" s="7">
        <v>5</v>
      </c>
      <c r="P75" s="7">
        <v>7</v>
      </c>
      <c r="Q75" s="7">
        <v>4</v>
      </c>
      <c r="R75" s="7">
        <v>6</v>
      </c>
      <c r="S75" s="7">
        <v>4</v>
      </c>
      <c r="T75" s="7">
        <v>6</v>
      </c>
      <c r="U75" s="7">
        <v>4</v>
      </c>
      <c r="V75" s="7">
        <v>8</v>
      </c>
      <c r="W75" s="7">
        <v>4</v>
      </c>
      <c r="X75" s="19">
        <f t="shared" si="21"/>
        <v>48</v>
      </c>
      <c r="Y75" s="29">
        <f t="shared" si="22"/>
        <v>89</v>
      </c>
      <c r="Z75" s="18"/>
      <c r="AA75" s="7"/>
      <c r="AB75" s="7"/>
      <c r="AC75" s="7"/>
      <c r="AD75" s="7"/>
      <c r="AE75" s="7"/>
      <c r="AF75" s="7"/>
      <c r="AG75" s="7"/>
      <c r="AH75" s="7"/>
      <c r="AI75" s="7"/>
      <c r="AJ75" s="19"/>
      <c r="AK75" s="7"/>
      <c r="AL75" s="7"/>
      <c r="AM75" s="7"/>
      <c r="AN75" s="7"/>
      <c r="AO75" s="7"/>
      <c r="AP75" s="7"/>
      <c r="AQ75" s="7"/>
      <c r="AR75" s="7"/>
      <c r="AS75" s="7"/>
      <c r="AT75" s="19"/>
      <c r="AU75" s="20"/>
      <c r="AV75" s="20"/>
      <c r="AW75" s="20"/>
      <c r="AX75" s="4">
        <f t="shared" si="23"/>
        <v>48</v>
      </c>
      <c r="AY75" s="4">
        <f t="shared" si="24"/>
        <v>32</v>
      </c>
      <c r="AZ75" s="4">
        <f t="shared" si="25"/>
        <v>16</v>
      </c>
      <c r="BA75" s="4">
        <f t="shared" si="26"/>
        <v>4</v>
      </c>
    </row>
    <row r="76" spans="1:53" s="4" customFormat="1" ht="18" customHeight="1" x14ac:dyDescent="0.2">
      <c r="A76" s="28">
        <v>70</v>
      </c>
      <c r="B76" s="87" t="s">
        <v>175</v>
      </c>
      <c r="C76" s="88" t="s">
        <v>163</v>
      </c>
      <c r="D76" s="18">
        <f t="shared" si="19"/>
        <v>18</v>
      </c>
      <c r="E76" s="7">
        <v>6</v>
      </c>
      <c r="F76" s="7">
        <v>3</v>
      </c>
      <c r="G76" s="7">
        <v>5</v>
      </c>
      <c r="H76" s="7">
        <v>6</v>
      </c>
      <c r="I76" s="7">
        <v>5</v>
      </c>
      <c r="J76" s="7">
        <v>4</v>
      </c>
      <c r="K76" s="7">
        <v>4</v>
      </c>
      <c r="L76" s="7">
        <v>3</v>
      </c>
      <c r="M76" s="7">
        <v>8</v>
      </c>
      <c r="N76" s="19">
        <f t="shared" si="20"/>
        <v>44</v>
      </c>
      <c r="O76" s="7">
        <v>5</v>
      </c>
      <c r="P76" s="7">
        <v>6</v>
      </c>
      <c r="Q76" s="7">
        <v>5</v>
      </c>
      <c r="R76" s="7">
        <v>3</v>
      </c>
      <c r="S76" s="7">
        <v>5</v>
      </c>
      <c r="T76" s="7">
        <v>9</v>
      </c>
      <c r="U76" s="7">
        <v>4</v>
      </c>
      <c r="V76" s="7">
        <v>4</v>
      </c>
      <c r="W76" s="7">
        <v>5</v>
      </c>
      <c r="X76" s="19">
        <f t="shared" si="21"/>
        <v>46</v>
      </c>
      <c r="Y76" s="29">
        <f t="shared" si="22"/>
        <v>90</v>
      </c>
      <c r="Z76" s="18"/>
      <c r="AA76" s="7"/>
      <c r="AB76" s="7"/>
      <c r="AC76" s="7"/>
      <c r="AD76" s="7"/>
      <c r="AE76" s="7"/>
      <c r="AF76" s="7"/>
      <c r="AG76" s="7"/>
      <c r="AH76" s="7"/>
      <c r="AI76" s="7"/>
      <c r="AJ76" s="19"/>
      <c r="AK76" s="7"/>
      <c r="AL76" s="7"/>
      <c r="AM76" s="7"/>
      <c r="AN76" s="7"/>
      <c r="AO76" s="7"/>
      <c r="AP76" s="7"/>
      <c r="AQ76" s="7"/>
      <c r="AR76" s="7"/>
      <c r="AS76" s="7"/>
      <c r="AT76" s="19"/>
      <c r="AU76" s="20"/>
      <c r="AV76" s="20"/>
      <c r="AW76" s="20"/>
      <c r="AX76" s="4">
        <f t="shared" si="23"/>
        <v>46</v>
      </c>
      <c r="AY76" s="4">
        <f t="shared" si="24"/>
        <v>30</v>
      </c>
      <c r="AZ76" s="4">
        <f t="shared" si="25"/>
        <v>13</v>
      </c>
      <c r="BA76" s="4">
        <f t="shared" si="26"/>
        <v>5</v>
      </c>
    </row>
    <row r="77" spans="1:53" s="4" customFormat="1" ht="18" customHeight="1" x14ac:dyDescent="0.2">
      <c r="A77" s="28">
        <v>71</v>
      </c>
      <c r="B77" s="89" t="s">
        <v>156</v>
      </c>
      <c r="C77" s="88" t="s">
        <v>157</v>
      </c>
      <c r="D77" s="85">
        <f t="shared" si="19"/>
        <v>20</v>
      </c>
      <c r="E77" s="7">
        <v>6</v>
      </c>
      <c r="F77" s="7">
        <v>4</v>
      </c>
      <c r="G77" s="7">
        <v>4</v>
      </c>
      <c r="H77" s="7">
        <v>6</v>
      </c>
      <c r="I77" s="7">
        <v>6</v>
      </c>
      <c r="J77" s="7">
        <v>10</v>
      </c>
      <c r="K77" s="7">
        <v>5</v>
      </c>
      <c r="L77" s="7">
        <v>4</v>
      </c>
      <c r="M77" s="7">
        <v>5</v>
      </c>
      <c r="N77" s="19">
        <f t="shared" si="20"/>
        <v>50</v>
      </c>
      <c r="O77" s="7">
        <v>4</v>
      </c>
      <c r="P77" s="7">
        <v>5</v>
      </c>
      <c r="Q77" s="7">
        <v>5</v>
      </c>
      <c r="R77" s="7">
        <v>4</v>
      </c>
      <c r="S77" s="7">
        <v>5</v>
      </c>
      <c r="T77" s="7">
        <v>5</v>
      </c>
      <c r="U77" s="7">
        <v>4</v>
      </c>
      <c r="V77" s="7">
        <v>5</v>
      </c>
      <c r="W77" s="7">
        <v>5</v>
      </c>
      <c r="X77" s="19">
        <f t="shared" si="21"/>
        <v>42</v>
      </c>
      <c r="Y77" s="29">
        <f t="shared" si="22"/>
        <v>92</v>
      </c>
      <c r="Z77" s="18"/>
      <c r="AA77" s="7"/>
      <c r="AB77" s="7"/>
      <c r="AC77" s="7"/>
      <c r="AD77" s="7"/>
      <c r="AE77" s="7"/>
      <c r="AF77" s="7"/>
      <c r="AG77" s="7"/>
      <c r="AH77" s="7"/>
      <c r="AI77" s="7"/>
      <c r="AJ77" s="19"/>
      <c r="AK77" s="7"/>
      <c r="AL77" s="7"/>
      <c r="AM77" s="7"/>
      <c r="AN77" s="7"/>
      <c r="AO77" s="7"/>
      <c r="AP77" s="7"/>
      <c r="AQ77" s="7"/>
      <c r="AR77" s="7"/>
      <c r="AS77" s="7"/>
      <c r="AT77" s="19"/>
      <c r="AU77" s="20"/>
      <c r="AV77" s="20"/>
      <c r="AW77" s="20"/>
      <c r="AX77" s="4">
        <f t="shared" si="23"/>
        <v>42</v>
      </c>
      <c r="AY77" s="4">
        <f t="shared" si="24"/>
        <v>28</v>
      </c>
      <c r="AZ77" s="4">
        <f t="shared" si="25"/>
        <v>14</v>
      </c>
      <c r="BA77" s="4">
        <f t="shared" si="26"/>
        <v>5</v>
      </c>
    </row>
    <row r="78" spans="1:53" s="4" customFormat="1" ht="18" customHeight="1" thickBot="1" x14ac:dyDescent="0.25">
      <c r="A78" s="62">
        <v>72</v>
      </c>
      <c r="B78" s="31" t="s">
        <v>23</v>
      </c>
      <c r="C78" s="31" t="s">
        <v>276</v>
      </c>
      <c r="D78" s="63">
        <f t="shared" ref="D78:D91" si="27">Y78-72</f>
        <v>-72</v>
      </c>
      <c r="E78" s="33"/>
      <c r="F78" s="33"/>
      <c r="G78" s="33"/>
      <c r="H78" s="33"/>
      <c r="I78" s="33"/>
      <c r="J78" s="33"/>
      <c r="K78" s="33"/>
      <c r="L78" s="33"/>
      <c r="M78" s="33"/>
      <c r="N78" s="34">
        <f t="shared" ref="N78:N91" si="28">SUM(E78:M78)</f>
        <v>0</v>
      </c>
      <c r="O78" s="33"/>
      <c r="P78" s="33"/>
      <c r="Q78" s="33"/>
      <c r="R78" s="33"/>
      <c r="S78" s="33"/>
      <c r="T78" s="33"/>
      <c r="U78" s="33"/>
      <c r="V78" s="33"/>
      <c r="W78" s="33"/>
      <c r="X78" s="34">
        <f t="shared" ref="X78:X91" si="29">SUM(O78:W78)</f>
        <v>0</v>
      </c>
      <c r="Y78" s="35">
        <f t="shared" ref="Y78:Y91" si="30">N78+X78</f>
        <v>0</v>
      </c>
      <c r="Z78" s="18"/>
      <c r="AA78" s="7"/>
      <c r="AB78" s="7"/>
      <c r="AC78" s="7"/>
      <c r="AD78" s="7"/>
      <c r="AE78" s="7"/>
      <c r="AF78" s="7"/>
      <c r="AG78" s="7"/>
      <c r="AH78" s="7"/>
      <c r="AI78" s="7"/>
      <c r="AJ78" s="19"/>
      <c r="AK78" s="7"/>
      <c r="AL78" s="7"/>
      <c r="AM78" s="7"/>
      <c r="AN78" s="7"/>
      <c r="AO78" s="7"/>
      <c r="AP78" s="7"/>
      <c r="AQ78" s="7"/>
      <c r="AR78" s="7"/>
      <c r="AS78" s="7"/>
      <c r="AT78" s="19"/>
      <c r="AU78" s="20"/>
      <c r="AV78" s="20"/>
      <c r="AW78" s="20"/>
      <c r="AX78" s="4">
        <f t="shared" ref="AX78:AX91" si="31">W78+V78+U78+T78+S78+R78+Q78+P78+O78</f>
        <v>0</v>
      </c>
      <c r="AY78" s="4">
        <f t="shared" ref="AY78:AY91" si="32">W78+V78+U78+T78+S78+R78</f>
        <v>0</v>
      </c>
      <c r="AZ78" s="4">
        <f t="shared" ref="AZ78:AZ91" si="33">W78+V78+U78</f>
        <v>0</v>
      </c>
      <c r="BA78" s="4">
        <f t="shared" ref="BA78:BA91" si="34">W78</f>
        <v>0</v>
      </c>
    </row>
    <row r="79" spans="1:53" s="4" customFormat="1" ht="18" customHeight="1" x14ac:dyDescent="0.2">
      <c r="A79" s="28">
        <v>74</v>
      </c>
      <c r="B79" s="72"/>
      <c r="C79" s="72"/>
      <c r="D79" s="18">
        <f t="shared" si="27"/>
        <v>-72</v>
      </c>
      <c r="E79" s="73"/>
      <c r="F79" s="73"/>
      <c r="G79" s="73"/>
      <c r="H79" s="73"/>
      <c r="I79" s="73"/>
      <c r="J79" s="73"/>
      <c r="K79" s="73"/>
      <c r="L79" s="73"/>
      <c r="M79" s="73"/>
      <c r="N79" s="74">
        <f t="shared" si="28"/>
        <v>0</v>
      </c>
      <c r="O79" s="73"/>
      <c r="P79" s="73"/>
      <c r="Q79" s="73"/>
      <c r="R79" s="73"/>
      <c r="S79" s="73"/>
      <c r="T79" s="73"/>
      <c r="U79" s="73"/>
      <c r="V79" s="73"/>
      <c r="W79" s="73"/>
      <c r="X79" s="74">
        <f t="shared" si="29"/>
        <v>0</v>
      </c>
      <c r="Y79" s="75">
        <f t="shared" si="30"/>
        <v>0</v>
      </c>
      <c r="Z79" s="18"/>
      <c r="AA79" s="7"/>
      <c r="AB79" s="7"/>
      <c r="AC79" s="7"/>
      <c r="AD79" s="7"/>
      <c r="AE79" s="7"/>
      <c r="AF79" s="7"/>
      <c r="AG79" s="7"/>
      <c r="AH79" s="7"/>
      <c r="AI79" s="7"/>
      <c r="AJ79" s="19"/>
      <c r="AK79" s="7"/>
      <c r="AL79" s="7"/>
      <c r="AM79" s="7"/>
      <c r="AN79" s="7"/>
      <c r="AO79" s="7"/>
      <c r="AP79" s="7"/>
      <c r="AQ79" s="7"/>
      <c r="AR79" s="7"/>
      <c r="AS79" s="7"/>
      <c r="AT79" s="19"/>
      <c r="AU79" s="20"/>
      <c r="AV79" s="20"/>
      <c r="AW79" s="20"/>
      <c r="AX79" s="4">
        <f t="shared" si="31"/>
        <v>0</v>
      </c>
      <c r="AY79" s="4">
        <f t="shared" si="32"/>
        <v>0</v>
      </c>
      <c r="AZ79" s="4">
        <f t="shared" si="33"/>
        <v>0</v>
      </c>
      <c r="BA79" s="4">
        <f t="shared" si="34"/>
        <v>0</v>
      </c>
    </row>
    <row r="80" spans="1:53" s="4" customFormat="1" ht="18" customHeight="1" x14ac:dyDescent="0.2">
      <c r="A80" s="28">
        <v>75</v>
      </c>
      <c r="B80" s="22"/>
      <c r="C80" s="22"/>
      <c r="D80" s="18">
        <f t="shared" si="27"/>
        <v>-72</v>
      </c>
      <c r="E80" s="7"/>
      <c r="F80" s="7"/>
      <c r="G80" s="7"/>
      <c r="H80" s="7"/>
      <c r="I80" s="7"/>
      <c r="J80" s="7"/>
      <c r="K80" s="7"/>
      <c r="L80" s="7"/>
      <c r="M80" s="7"/>
      <c r="N80" s="19">
        <f t="shared" si="28"/>
        <v>0</v>
      </c>
      <c r="O80" s="7"/>
      <c r="P80" s="7"/>
      <c r="Q80" s="7"/>
      <c r="R80" s="7"/>
      <c r="S80" s="7"/>
      <c r="T80" s="7"/>
      <c r="U80" s="7"/>
      <c r="V80" s="7"/>
      <c r="W80" s="7"/>
      <c r="X80" s="19">
        <f t="shared" si="29"/>
        <v>0</v>
      </c>
      <c r="Y80" s="29">
        <f t="shared" si="30"/>
        <v>0</v>
      </c>
      <c r="Z80" s="18"/>
      <c r="AA80" s="7"/>
      <c r="AB80" s="7"/>
      <c r="AC80" s="7"/>
      <c r="AD80" s="7"/>
      <c r="AE80" s="7"/>
      <c r="AF80" s="7"/>
      <c r="AG80" s="7"/>
      <c r="AH80" s="7"/>
      <c r="AI80" s="7"/>
      <c r="AJ80" s="19"/>
      <c r="AK80" s="7"/>
      <c r="AL80" s="7"/>
      <c r="AM80" s="7"/>
      <c r="AN80" s="7"/>
      <c r="AO80" s="7"/>
      <c r="AP80" s="7"/>
      <c r="AQ80" s="7"/>
      <c r="AR80" s="7"/>
      <c r="AS80" s="7"/>
      <c r="AT80" s="19"/>
      <c r="AU80" s="20"/>
      <c r="AV80" s="20"/>
      <c r="AW80" s="20"/>
      <c r="AX80" s="4">
        <f t="shared" si="31"/>
        <v>0</v>
      </c>
      <c r="AY80" s="4">
        <f t="shared" si="32"/>
        <v>0</v>
      </c>
      <c r="AZ80" s="4">
        <f t="shared" si="33"/>
        <v>0</v>
      </c>
      <c r="BA80" s="4">
        <f t="shared" si="34"/>
        <v>0</v>
      </c>
    </row>
    <row r="81" spans="1:53" s="4" customFormat="1" ht="18" customHeight="1" x14ac:dyDescent="0.2">
      <c r="A81" s="28">
        <v>76</v>
      </c>
      <c r="B81" s="22"/>
      <c r="C81" s="22"/>
      <c r="D81" s="18">
        <f t="shared" si="27"/>
        <v>-72</v>
      </c>
      <c r="E81" s="7"/>
      <c r="F81" s="7"/>
      <c r="G81" s="7"/>
      <c r="H81" s="7"/>
      <c r="I81" s="7"/>
      <c r="J81" s="7"/>
      <c r="K81" s="7"/>
      <c r="L81" s="7"/>
      <c r="M81" s="7"/>
      <c r="N81" s="19">
        <f t="shared" si="28"/>
        <v>0</v>
      </c>
      <c r="O81" s="7"/>
      <c r="P81" s="7"/>
      <c r="Q81" s="7"/>
      <c r="R81" s="7"/>
      <c r="S81" s="7"/>
      <c r="T81" s="7"/>
      <c r="U81" s="7"/>
      <c r="V81" s="7"/>
      <c r="W81" s="7"/>
      <c r="X81" s="19">
        <f t="shared" si="29"/>
        <v>0</v>
      </c>
      <c r="Y81" s="29">
        <f t="shared" si="30"/>
        <v>0</v>
      </c>
      <c r="Z81" s="18"/>
      <c r="AA81" s="7"/>
      <c r="AB81" s="7"/>
      <c r="AC81" s="7"/>
      <c r="AD81" s="7"/>
      <c r="AE81" s="7"/>
      <c r="AF81" s="7"/>
      <c r="AG81" s="7"/>
      <c r="AH81" s="7"/>
      <c r="AI81" s="7"/>
      <c r="AJ81" s="19"/>
      <c r="AK81" s="7"/>
      <c r="AL81" s="7"/>
      <c r="AM81" s="7"/>
      <c r="AN81" s="7"/>
      <c r="AO81" s="7"/>
      <c r="AP81" s="7"/>
      <c r="AQ81" s="7"/>
      <c r="AR81" s="7"/>
      <c r="AS81" s="7"/>
      <c r="AT81" s="19"/>
      <c r="AU81" s="20"/>
      <c r="AV81" s="20"/>
      <c r="AW81" s="20"/>
      <c r="AX81" s="4">
        <f t="shared" si="31"/>
        <v>0</v>
      </c>
      <c r="AY81" s="4">
        <f t="shared" si="32"/>
        <v>0</v>
      </c>
      <c r="AZ81" s="4">
        <f t="shared" si="33"/>
        <v>0</v>
      </c>
      <c r="BA81" s="4">
        <f t="shared" si="34"/>
        <v>0</v>
      </c>
    </row>
    <row r="82" spans="1:53" s="4" customFormat="1" ht="18" customHeight="1" x14ac:dyDescent="0.2">
      <c r="A82" s="28">
        <v>77</v>
      </c>
      <c r="B82" s="22"/>
      <c r="C82" s="22"/>
      <c r="D82" s="18">
        <f t="shared" si="27"/>
        <v>-72</v>
      </c>
      <c r="E82" s="7"/>
      <c r="F82" s="7"/>
      <c r="G82" s="7"/>
      <c r="H82" s="7"/>
      <c r="I82" s="7"/>
      <c r="J82" s="7"/>
      <c r="K82" s="7"/>
      <c r="L82" s="7"/>
      <c r="M82" s="7"/>
      <c r="N82" s="19">
        <f t="shared" si="28"/>
        <v>0</v>
      </c>
      <c r="O82" s="7"/>
      <c r="P82" s="7"/>
      <c r="Q82" s="7"/>
      <c r="R82" s="7"/>
      <c r="S82" s="7"/>
      <c r="T82" s="7"/>
      <c r="U82" s="7"/>
      <c r="V82" s="7"/>
      <c r="W82" s="7"/>
      <c r="X82" s="19">
        <f t="shared" si="29"/>
        <v>0</v>
      </c>
      <c r="Y82" s="29">
        <f t="shared" si="30"/>
        <v>0</v>
      </c>
      <c r="Z82" s="18"/>
      <c r="AA82" s="7"/>
      <c r="AB82" s="7"/>
      <c r="AC82" s="7"/>
      <c r="AD82" s="7"/>
      <c r="AE82" s="7"/>
      <c r="AF82" s="7"/>
      <c r="AG82" s="7"/>
      <c r="AH82" s="7"/>
      <c r="AI82" s="7"/>
      <c r="AJ82" s="19"/>
      <c r="AK82" s="7"/>
      <c r="AL82" s="7"/>
      <c r="AM82" s="7"/>
      <c r="AN82" s="7"/>
      <c r="AO82" s="7"/>
      <c r="AP82" s="7"/>
      <c r="AQ82" s="7"/>
      <c r="AR82" s="7"/>
      <c r="AS82" s="7"/>
      <c r="AT82" s="19"/>
      <c r="AU82" s="20"/>
      <c r="AV82" s="20"/>
      <c r="AW82" s="20"/>
      <c r="AX82" s="4">
        <f t="shared" si="31"/>
        <v>0</v>
      </c>
      <c r="AY82" s="4">
        <f t="shared" si="32"/>
        <v>0</v>
      </c>
      <c r="AZ82" s="4">
        <f t="shared" si="33"/>
        <v>0</v>
      </c>
      <c r="BA82" s="4">
        <f t="shared" si="34"/>
        <v>0</v>
      </c>
    </row>
    <row r="83" spans="1:53" s="4" customFormat="1" ht="18" customHeight="1" x14ac:dyDescent="0.2">
      <c r="A83" s="28">
        <v>78</v>
      </c>
      <c r="B83" s="22"/>
      <c r="C83" s="22"/>
      <c r="D83" s="18">
        <f t="shared" si="27"/>
        <v>-72</v>
      </c>
      <c r="E83" s="7"/>
      <c r="F83" s="7"/>
      <c r="G83" s="7"/>
      <c r="H83" s="7"/>
      <c r="I83" s="7"/>
      <c r="J83" s="7"/>
      <c r="K83" s="7"/>
      <c r="L83" s="7"/>
      <c r="M83" s="7"/>
      <c r="N83" s="19">
        <f t="shared" si="28"/>
        <v>0</v>
      </c>
      <c r="O83" s="7"/>
      <c r="P83" s="7"/>
      <c r="Q83" s="7"/>
      <c r="R83" s="7"/>
      <c r="S83" s="7"/>
      <c r="T83" s="7"/>
      <c r="U83" s="7"/>
      <c r="V83" s="7"/>
      <c r="W83" s="7"/>
      <c r="X83" s="19">
        <f t="shared" si="29"/>
        <v>0</v>
      </c>
      <c r="Y83" s="29">
        <f t="shared" si="30"/>
        <v>0</v>
      </c>
      <c r="Z83" s="18"/>
      <c r="AA83" s="7"/>
      <c r="AB83" s="7"/>
      <c r="AC83" s="7"/>
      <c r="AD83" s="7"/>
      <c r="AE83" s="7"/>
      <c r="AF83" s="7"/>
      <c r="AG83" s="7"/>
      <c r="AH83" s="7"/>
      <c r="AI83" s="7"/>
      <c r="AJ83" s="19"/>
      <c r="AK83" s="7"/>
      <c r="AL83" s="7"/>
      <c r="AM83" s="7"/>
      <c r="AN83" s="7"/>
      <c r="AO83" s="7"/>
      <c r="AP83" s="7"/>
      <c r="AQ83" s="7"/>
      <c r="AR83" s="7"/>
      <c r="AS83" s="7"/>
      <c r="AT83" s="19"/>
      <c r="AU83" s="20"/>
      <c r="AV83" s="20"/>
      <c r="AW83" s="20"/>
      <c r="AX83" s="4">
        <f t="shared" si="31"/>
        <v>0</v>
      </c>
      <c r="AY83" s="4">
        <f t="shared" si="32"/>
        <v>0</v>
      </c>
      <c r="AZ83" s="4">
        <f t="shared" si="33"/>
        <v>0</v>
      </c>
      <c r="BA83" s="4">
        <f t="shared" si="34"/>
        <v>0</v>
      </c>
    </row>
    <row r="84" spans="1:53" s="4" customFormat="1" ht="18" customHeight="1" x14ac:dyDescent="0.2">
      <c r="A84" s="28">
        <v>79</v>
      </c>
      <c r="B84" s="22"/>
      <c r="C84" s="22"/>
      <c r="D84" s="18">
        <f t="shared" si="27"/>
        <v>-72</v>
      </c>
      <c r="E84" s="7"/>
      <c r="F84" s="7"/>
      <c r="G84" s="7"/>
      <c r="H84" s="7"/>
      <c r="I84" s="7"/>
      <c r="J84" s="7"/>
      <c r="K84" s="7"/>
      <c r="L84" s="7"/>
      <c r="M84" s="7"/>
      <c r="N84" s="19">
        <f t="shared" si="28"/>
        <v>0</v>
      </c>
      <c r="O84" s="7"/>
      <c r="P84" s="7"/>
      <c r="Q84" s="7"/>
      <c r="R84" s="7"/>
      <c r="S84" s="7"/>
      <c r="T84" s="7"/>
      <c r="U84" s="7"/>
      <c r="V84" s="7"/>
      <c r="W84" s="7"/>
      <c r="X84" s="19">
        <f t="shared" si="29"/>
        <v>0</v>
      </c>
      <c r="Y84" s="29">
        <f t="shared" si="30"/>
        <v>0</v>
      </c>
      <c r="Z84" s="18"/>
      <c r="AA84" s="7"/>
      <c r="AB84" s="7"/>
      <c r="AC84" s="7"/>
      <c r="AD84" s="7"/>
      <c r="AE84" s="7"/>
      <c r="AF84" s="7"/>
      <c r="AG84" s="7"/>
      <c r="AH84" s="7"/>
      <c r="AI84" s="7"/>
      <c r="AJ84" s="19"/>
      <c r="AK84" s="7"/>
      <c r="AL84" s="7"/>
      <c r="AM84" s="7"/>
      <c r="AN84" s="7"/>
      <c r="AO84" s="7"/>
      <c r="AP84" s="7"/>
      <c r="AQ84" s="7"/>
      <c r="AR84" s="7"/>
      <c r="AS84" s="7"/>
      <c r="AT84" s="19"/>
      <c r="AU84" s="20"/>
      <c r="AV84" s="20"/>
      <c r="AW84" s="20"/>
      <c r="AX84" s="4">
        <f t="shared" si="31"/>
        <v>0</v>
      </c>
      <c r="AY84" s="4">
        <f t="shared" si="32"/>
        <v>0</v>
      </c>
      <c r="AZ84" s="4">
        <f t="shared" si="33"/>
        <v>0</v>
      </c>
      <c r="BA84" s="4">
        <f t="shared" si="34"/>
        <v>0</v>
      </c>
    </row>
    <row r="85" spans="1:53" s="4" customFormat="1" ht="18" customHeight="1" x14ac:dyDescent="0.2">
      <c r="A85" s="28">
        <v>80</v>
      </c>
      <c r="B85" s="22"/>
      <c r="C85" s="22"/>
      <c r="D85" s="18">
        <f t="shared" si="27"/>
        <v>-72</v>
      </c>
      <c r="E85" s="7"/>
      <c r="F85" s="7"/>
      <c r="G85" s="7"/>
      <c r="H85" s="7"/>
      <c r="I85" s="7"/>
      <c r="J85" s="7"/>
      <c r="K85" s="7"/>
      <c r="L85" s="7"/>
      <c r="M85" s="7"/>
      <c r="N85" s="19">
        <f t="shared" si="28"/>
        <v>0</v>
      </c>
      <c r="O85" s="7"/>
      <c r="P85" s="7"/>
      <c r="Q85" s="7"/>
      <c r="R85" s="7"/>
      <c r="S85" s="7"/>
      <c r="T85" s="7"/>
      <c r="U85" s="7"/>
      <c r="V85" s="7"/>
      <c r="W85" s="7"/>
      <c r="X85" s="19">
        <f t="shared" si="29"/>
        <v>0</v>
      </c>
      <c r="Y85" s="29">
        <f t="shared" si="30"/>
        <v>0</v>
      </c>
      <c r="Z85" s="18"/>
      <c r="AA85" s="7"/>
      <c r="AB85" s="7"/>
      <c r="AC85" s="7"/>
      <c r="AD85" s="7"/>
      <c r="AE85" s="7"/>
      <c r="AF85" s="7"/>
      <c r="AG85" s="7"/>
      <c r="AH85" s="7"/>
      <c r="AI85" s="7"/>
      <c r="AJ85" s="19"/>
      <c r="AK85" s="7"/>
      <c r="AL85" s="7"/>
      <c r="AM85" s="7"/>
      <c r="AN85" s="7"/>
      <c r="AO85" s="7"/>
      <c r="AP85" s="7"/>
      <c r="AQ85" s="7"/>
      <c r="AR85" s="7"/>
      <c r="AS85" s="7"/>
      <c r="AT85" s="19"/>
      <c r="AU85" s="20"/>
      <c r="AV85" s="20"/>
      <c r="AW85" s="20"/>
      <c r="AX85" s="78">
        <f t="shared" si="31"/>
        <v>0</v>
      </c>
      <c r="AY85" s="78">
        <f t="shared" si="32"/>
        <v>0</v>
      </c>
      <c r="AZ85" s="78">
        <f t="shared" si="33"/>
        <v>0</v>
      </c>
      <c r="BA85" s="78">
        <f t="shared" si="34"/>
        <v>0</v>
      </c>
    </row>
    <row r="86" spans="1:53" s="4" customFormat="1" ht="18" customHeight="1" x14ac:dyDescent="0.2">
      <c r="A86" s="28">
        <v>81</v>
      </c>
      <c r="B86" s="22"/>
      <c r="C86" s="22"/>
      <c r="D86" s="18">
        <f t="shared" si="27"/>
        <v>-72</v>
      </c>
      <c r="E86" s="7"/>
      <c r="F86" s="7"/>
      <c r="G86" s="7"/>
      <c r="H86" s="7"/>
      <c r="I86" s="7"/>
      <c r="J86" s="7"/>
      <c r="K86" s="7"/>
      <c r="L86" s="7"/>
      <c r="M86" s="7"/>
      <c r="N86" s="19">
        <f t="shared" si="28"/>
        <v>0</v>
      </c>
      <c r="O86" s="7"/>
      <c r="P86" s="7"/>
      <c r="Q86" s="7"/>
      <c r="R86" s="7"/>
      <c r="S86" s="7"/>
      <c r="T86" s="7"/>
      <c r="U86" s="7"/>
      <c r="V86" s="7"/>
      <c r="W86" s="7"/>
      <c r="X86" s="19">
        <f t="shared" si="29"/>
        <v>0</v>
      </c>
      <c r="Y86" s="29">
        <f t="shared" si="30"/>
        <v>0</v>
      </c>
      <c r="Z86" s="18"/>
      <c r="AA86" s="7"/>
      <c r="AB86" s="7"/>
      <c r="AC86" s="7"/>
      <c r="AD86" s="7"/>
      <c r="AE86" s="7"/>
      <c r="AF86" s="7"/>
      <c r="AG86" s="7"/>
      <c r="AH86" s="7"/>
      <c r="AI86" s="7"/>
      <c r="AJ86" s="19"/>
      <c r="AK86" s="7"/>
      <c r="AL86" s="7"/>
      <c r="AM86" s="7"/>
      <c r="AN86" s="7"/>
      <c r="AO86" s="7"/>
      <c r="AP86" s="7"/>
      <c r="AQ86" s="7"/>
      <c r="AR86" s="7"/>
      <c r="AS86" s="7"/>
      <c r="AT86" s="19"/>
      <c r="AU86" s="20"/>
      <c r="AV86" s="20"/>
      <c r="AW86" s="20"/>
      <c r="AX86" s="4">
        <f t="shared" si="31"/>
        <v>0</v>
      </c>
      <c r="AY86" s="4">
        <f t="shared" si="32"/>
        <v>0</v>
      </c>
      <c r="AZ86" s="4">
        <f t="shared" si="33"/>
        <v>0</v>
      </c>
      <c r="BA86" s="4">
        <f t="shared" si="34"/>
        <v>0</v>
      </c>
    </row>
    <row r="87" spans="1:53" s="4" customFormat="1" ht="18" customHeight="1" x14ac:dyDescent="0.2">
      <c r="A87" s="28">
        <v>82</v>
      </c>
      <c r="B87" s="22"/>
      <c r="C87" s="22"/>
      <c r="D87" s="18">
        <f t="shared" si="27"/>
        <v>-72</v>
      </c>
      <c r="E87" s="7"/>
      <c r="F87" s="7"/>
      <c r="G87" s="7"/>
      <c r="H87" s="7"/>
      <c r="I87" s="7"/>
      <c r="J87" s="7"/>
      <c r="K87" s="7"/>
      <c r="L87" s="7"/>
      <c r="M87" s="7"/>
      <c r="N87" s="19">
        <f t="shared" si="28"/>
        <v>0</v>
      </c>
      <c r="O87" s="7"/>
      <c r="P87" s="7"/>
      <c r="Q87" s="7"/>
      <c r="R87" s="7"/>
      <c r="S87" s="7"/>
      <c r="T87" s="7"/>
      <c r="U87" s="7"/>
      <c r="V87" s="7"/>
      <c r="W87" s="7"/>
      <c r="X87" s="19">
        <f t="shared" si="29"/>
        <v>0</v>
      </c>
      <c r="Y87" s="29">
        <f t="shared" si="30"/>
        <v>0</v>
      </c>
      <c r="Z87" s="18"/>
      <c r="AA87" s="7"/>
      <c r="AB87" s="7"/>
      <c r="AC87" s="7"/>
      <c r="AD87" s="7"/>
      <c r="AE87" s="7"/>
      <c r="AF87" s="7"/>
      <c r="AG87" s="7"/>
      <c r="AH87" s="7"/>
      <c r="AI87" s="7"/>
      <c r="AJ87" s="19"/>
      <c r="AK87" s="7"/>
      <c r="AL87" s="7"/>
      <c r="AM87" s="7"/>
      <c r="AN87" s="7"/>
      <c r="AO87" s="7"/>
      <c r="AP87" s="7"/>
      <c r="AQ87" s="7"/>
      <c r="AR87" s="7"/>
      <c r="AS87" s="7"/>
      <c r="AT87" s="19"/>
      <c r="AU87" s="20"/>
      <c r="AV87" s="20"/>
      <c r="AW87" s="20"/>
      <c r="AX87" s="4">
        <f t="shared" si="31"/>
        <v>0</v>
      </c>
      <c r="AY87" s="4">
        <f t="shared" si="32"/>
        <v>0</v>
      </c>
      <c r="AZ87" s="4">
        <f t="shared" si="33"/>
        <v>0</v>
      </c>
      <c r="BA87" s="4">
        <f t="shared" si="34"/>
        <v>0</v>
      </c>
    </row>
    <row r="88" spans="1:53" s="4" customFormat="1" ht="18" customHeight="1" x14ac:dyDescent="0.2">
      <c r="A88" s="28">
        <v>83</v>
      </c>
      <c r="B88" s="22"/>
      <c r="C88" s="22"/>
      <c r="D88" s="18">
        <f t="shared" si="27"/>
        <v>-72</v>
      </c>
      <c r="E88" s="7"/>
      <c r="F88" s="7"/>
      <c r="G88" s="7"/>
      <c r="H88" s="7"/>
      <c r="I88" s="7"/>
      <c r="J88" s="7"/>
      <c r="K88" s="7"/>
      <c r="L88" s="7"/>
      <c r="M88" s="7"/>
      <c r="N88" s="19">
        <f t="shared" si="28"/>
        <v>0</v>
      </c>
      <c r="O88" s="7"/>
      <c r="P88" s="7"/>
      <c r="Q88" s="7"/>
      <c r="R88" s="7"/>
      <c r="S88" s="7"/>
      <c r="T88" s="7"/>
      <c r="U88" s="7"/>
      <c r="V88" s="7"/>
      <c r="W88" s="7"/>
      <c r="X88" s="19">
        <f t="shared" si="29"/>
        <v>0</v>
      </c>
      <c r="Y88" s="29">
        <f t="shared" si="30"/>
        <v>0</v>
      </c>
      <c r="Z88" s="18"/>
      <c r="AA88" s="7"/>
      <c r="AB88" s="7"/>
      <c r="AC88" s="7"/>
      <c r="AD88" s="7"/>
      <c r="AE88" s="7"/>
      <c r="AF88" s="7"/>
      <c r="AG88" s="7"/>
      <c r="AH88" s="7"/>
      <c r="AI88" s="7"/>
      <c r="AJ88" s="19"/>
      <c r="AK88" s="7"/>
      <c r="AL88" s="7"/>
      <c r="AM88" s="7"/>
      <c r="AN88" s="7"/>
      <c r="AO88" s="7"/>
      <c r="AP88" s="7"/>
      <c r="AQ88" s="7"/>
      <c r="AR88" s="7"/>
      <c r="AS88" s="7"/>
      <c r="AT88" s="19"/>
      <c r="AU88" s="20"/>
      <c r="AV88" s="20"/>
      <c r="AW88" s="20"/>
      <c r="AX88" s="4">
        <f t="shared" si="31"/>
        <v>0</v>
      </c>
      <c r="AY88" s="4">
        <f t="shared" si="32"/>
        <v>0</v>
      </c>
      <c r="AZ88" s="4">
        <f t="shared" si="33"/>
        <v>0</v>
      </c>
      <c r="BA88" s="4">
        <f t="shared" si="34"/>
        <v>0</v>
      </c>
    </row>
    <row r="89" spans="1:53" s="4" customFormat="1" ht="18" customHeight="1" x14ac:dyDescent="0.2">
      <c r="A89" s="28">
        <v>84</v>
      </c>
      <c r="B89" s="22"/>
      <c r="C89" s="22"/>
      <c r="D89" s="18">
        <f t="shared" si="27"/>
        <v>-72</v>
      </c>
      <c r="E89" s="7"/>
      <c r="F89" s="7"/>
      <c r="G89" s="7"/>
      <c r="H89" s="7"/>
      <c r="I89" s="7"/>
      <c r="J89" s="7"/>
      <c r="K89" s="7"/>
      <c r="L89" s="7"/>
      <c r="M89" s="7"/>
      <c r="N89" s="19">
        <f t="shared" si="28"/>
        <v>0</v>
      </c>
      <c r="O89" s="7"/>
      <c r="P89" s="7"/>
      <c r="Q89" s="7"/>
      <c r="R89" s="7"/>
      <c r="S89" s="7"/>
      <c r="T89" s="7"/>
      <c r="U89" s="7"/>
      <c r="V89" s="7"/>
      <c r="W89" s="7"/>
      <c r="X89" s="19">
        <f t="shared" si="29"/>
        <v>0</v>
      </c>
      <c r="Y89" s="29">
        <f t="shared" si="30"/>
        <v>0</v>
      </c>
      <c r="Z89" s="18"/>
      <c r="AA89" s="7"/>
      <c r="AB89" s="7"/>
      <c r="AC89" s="7"/>
      <c r="AD89" s="7"/>
      <c r="AE89" s="7"/>
      <c r="AF89" s="7"/>
      <c r="AG89" s="7"/>
      <c r="AH89" s="7"/>
      <c r="AI89" s="7"/>
      <c r="AJ89" s="19"/>
      <c r="AK89" s="7"/>
      <c r="AL89" s="7"/>
      <c r="AM89" s="7"/>
      <c r="AN89" s="7"/>
      <c r="AO89" s="7"/>
      <c r="AP89" s="7"/>
      <c r="AQ89" s="7"/>
      <c r="AR89" s="7"/>
      <c r="AS89" s="7"/>
      <c r="AT89" s="19"/>
      <c r="AU89" s="20"/>
      <c r="AV89" s="20"/>
      <c r="AW89" s="20"/>
      <c r="AX89" s="4">
        <f t="shared" si="31"/>
        <v>0</v>
      </c>
      <c r="AY89" s="4">
        <f t="shared" si="32"/>
        <v>0</v>
      </c>
      <c r="AZ89" s="4">
        <f t="shared" si="33"/>
        <v>0</v>
      </c>
      <c r="BA89" s="4">
        <f t="shared" si="34"/>
        <v>0</v>
      </c>
    </row>
    <row r="90" spans="1:53" s="4" customFormat="1" ht="18" customHeight="1" x14ac:dyDescent="0.2">
      <c r="A90" s="28">
        <v>85</v>
      </c>
      <c r="B90" s="22"/>
      <c r="C90" s="22"/>
      <c r="D90" s="18">
        <f t="shared" si="27"/>
        <v>-72</v>
      </c>
      <c r="E90" s="7"/>
      <c r="F90" s="7"/>
      <c r="G90" s="7"/>
      <c r="H90" s="7"/>
      <c r="I90" s="7"/>
      <c r="J90" s="7"/>
      <c r="K90" s="7"/>
      <c r="L90" s="7"/>
      <c r="M90" s="7"/>
      <c r="N90" s="19">
        <f t="shared" si="28"/>
        <v>0</v>
      </c>
      <c r="O90" s="7"/>
      <c r="P90" s="7"/>
      <c r="Q90" s="7"/>
      <c r="R90" s="7"/>
      <c r="S90" s="7"/>
      <c r="T90" s="7"/>
      <c r="U90" s="7"/>
      <c r="V90" s="7"/>
      <c r="W90" s="7"/>
      <c r="X90" s="19">
        <f t="shared" si="29"/>
        <v>0</v>
      </c>
      <c r="Y90" s="29">
        <f t="shared" si="30"/>
        <v>0</v>
      </c>
      <c r="Z90" s="18"/>
      <c r="AA90" s="7"/>
      <c r="AB90" s="7"/>
      <c r="AC90" s="7"/>
      <c r="AD90" s="7"/>
      <c r="AE90" s="7"/>
      <c r="AF90" s="7"/>
      <c r="AG90" s="7"/>
      <c r="AH90" s="7"/>
      <c r="AI90" s="7"/>
      <c r="AJ90" s="19"/>
      <c r="AK90" s="7"/>
      <c r="AL90" s="7"/>
      <c r="AM90" s="7"/>
      <c r="AN90" s="7"/>
      <c r="AO90" s="7"/>
      <c r="AP90" s="7"/>
      <c r="AQ90" s="7"/>
      <c r="AR90" s="7"/>
      <c r="AS90" s="7"/>
      <c r="AT90" s="19"/>
      <c r="AU90" s="20"/>
      <c r="AV90" s="20"/>
      <c r="AW90" s="20"/>
      <c r="AX90" s="4">
        <f t="shared" si="31"/>
        <v>0</v>
      </c>
      <c r="AY90" s="4">
        <f t="shared" si="32"/>
        <v>0</v>
      </c>
      <c r="AZ90" s="4">
        <f t="shared" si="33"/>
        <v>0</v>
      </c>
      <c r="BA90" s="4">
        <f t="shared" si="34"/>
        <v>0</v>
      </c>
    </row>
    <row r="91" spans="1:53" s="4" customFormat="1" ht="18" customHeight="1" thickBot="1" x14ac:dyDescent="0.25">
      <c r="A91" s="30">
        <v>86</v>
      </c>
      <c r="B91" s="31"/>
      <c r="C91" s="31"/>
      <c r="D91" s="32">
        <f t="shared" si="27"/>
        <v>-72</v>
      </c>
      <c r="E91" s="33"/>
      <c r="F91" s="33"/>
      <c r="G91" s="33"/>
      <c r="H91" s="33"/>
      <c r="I91" s="33"/>
      <c r="J91" s="33"/>
      <c r="K91" s="33"/>
      <c r="L91" s="33"/>
      <c r="M91" s="33"/>
      <c r="N91" s="34">
        <f t="shared" si="28"/>
        <v>0</v>
      </c>
      <c r="O91" s="33"/>
      <c r="P91" s="33"/>
      <c r="Q91" s="33"/>
      <c r="R91" s="33"/>
      <c r="S91" s="33"/>
      <c r="T91" s="33"/>
      <c r="U91" s="33"/>
      <c r="V91" s="33"/>
      <c r="W91" s="33"/>
      <c r="X91" s="34">
        <f t="shared" si="29"/>
        <v>0</v>
      </c>
      <c r="Y91" s="35">
        <f t="shared" si="30"/>
        <v>0</v>
      </c>
      <c r="Z91" s="32"/>
      <c r="AA91" s="33"/>
      <c r="AB91" s="33"/>
      <c r="AC91" s="33"/>
      <c r="AD91" s="33"/>
      <c r="AE91" s="33"/>
      <c r="AF91" s="33"/>
      <c r="AG91" s="33"/>
      <c r="AH91" s="33"/>
      <c r="AI91" s="33"/>
      <c r="AJ91" s="34"/>
      <c r="AK91" s="33"/>
      <c r="AL91" s="33"/>
      <c r="AM91" s="33"/>
      <c r="AN91" s="33"/>
      <c r="AO91" s="33"/>
      <c r="AP91" s="33"/>
      <c r="AQ91" s="33"/>
      <c r="AR91" s="33"/>
      <c r="AS91" s="33"/>
      <c r="AT91" s="34"/>
      <c r="AU91" s="64"/>
      <c r="AV91" s="64"/>
      <c r="AW91" s="64"/>
      <c r="AX91" s="77">
        <f t="shared" si="31"/>
        <v>0</v>
      </c>
      <c r="AY91" s="77">
        <f t="shared" si="32"/>
        <v>0</v>
      </c>
      <c r="AZ91" s="77">
        <f t="shared" si="33"/>
        <v>0</v>
      </c>
      <c r="BA91" s="77">
        <f t="shared" si="34"/>
        <v>0</v>
      </c>
    </row>
    <row r="92" spans="1:53" s="4" customFormat="1" ht="18" customHeight="1" x14ac:dyDescent="0.2">
      <c r="A92" s="28">
        <v>87</v>
      </c>
      <c r="B92" s="72"/>
      <c r="C92" s="72"/>
      <c r="D92" s="18">
        <f t="shared" ref="D92:D101" si="35">Y92-72</f>
        <v>-72</v>
      </c>
      <c r="E92" s="73"/>
      <c r="F92" s="73"/>
      <c r="G92" s="73"/>
      <c r="H92" s="73"/>
      <c r="I92" s="73"/>
      <c r="J92" s="73"/>
      <c r="K92" s="73"/>
      <c r="L92" s="73"/>
      <c r="M92" s="73"/>
      <c r="N92" s="74">
        <f t="shared" ref="N92:N101" si="36">SUM(E92:M92)</f>
        <v>0</v>
      </c>
      <c r="O92" s="73"/>
      <c r="P92" s="73"/>
      <c r="Q92" s="73"/>
      <c r="R92" s="73"/>
      <c r="S92" s="73"/>
      <c r="T92" s="73"/>
      <c r="U92" s="73"/>
      <c r="V92" s="73"/>
      <c r="W92" s="73"/>
      <c r="X92" s="74">
        <f t="shared" ref="X92:X101" si="37">SUM(O92:W92)</f>
        <v>0</v>
      </c>
      <c r="Y92" s="75">
        <f t="shared" ref="Y92:Y101" si="38">N92+X92</f>
        <v>0</v>
      </c>
      <c r="Z92" s="18"/>
      <c r="AA92" s="73"/>
      <c r="AB92" s="73"/>
      <c r="AC92" s="73"/>
      <c r="AD92" s="73"/>
      <c r="AE92" s="73"/>
      <c r="AF92" s="73"/>
      <c r="AG92" s="73"/>
      <c r="AH92" s="73"/>
      <c r="AI92" s="73"/>
      <c r="AJ92" s="74"/>
      <c r="AK92" s="73"/>
      <c r="AL92" s="73"/>
      <c r="AM92" s="73"/>
      <c r="AN92" s="73"/>
      <c r="AO92" s="73"/>
      <c r="AP92" s="73"/>
      <c r="AQ92" s="73"/>
      <c r="AR92" s="73"/>
      <c r="AS92" s="73"/>
      <c r="AT92" s="74"/>
      <c r="AU92" s="76"/>
      <c r="AV92" s="76"/>
      <c r="AW92" s="76"/>
      <c r="AX92" s="4">
        <f t="shared" ref="AX92:AX101" si="39">W92+V92+U92+T92+S92+R92+Q92+P92+O92</f>
        <v>0</v>
      </c>
      <c r="AY92" s="4">
        <f t="shared" ref="AY92:AY101" si="40">W92+V92+U92+T92+S92+R92</f>
        <v>0</v>
      </c>
      <c r="AZ92" s="4">
        <f t="shared" ref="AZ92:AZ101" si="41">W92+V92+U92</f>
        <v>0</v>
      </c>
      <c r="BA92" s="4">
        <f t="shared" ref="BA92:BA101" si="42">W92</f>
        <v>0</v>
      </c>
    </row>
    <row r="93" spans="1:53" s="4" customFormat="1" ht="18" customHeight="1" x14ac:dyDescent="0.2">
      <c r="A93" s="28">
        <v>88</v>
      </c>
      <c r="B93" s="22"/>
      <c r="C93" s="22"/>
      <c r="D93" s="18">
        <f t="shared" si="35"/>
        <v>-72</v>
      </c>
      <c r="E93" s="7"/>
      <c r="F93" s="7"/>
      <c r="G93" s="7"/>
      <c r="H93" s="7"/>
      <c r="I93" s="7"/>
      <c r="J93" s="7"/>
      <c r="K93" s="7"/>
      <c r="L93" s="7"/>
      <c r="M93" s="7"/>
      <c r="N93" s="19">
        <f t="shared" si="36"/>
        <v>0</v>
      </c>
      <c r="O93" s="7"/>
      <c r="P93" s="7"/>
      <c r="Q93" s="7"/>
      <c r="R93" s="7"/>
      <c r="S93" s="7"/>
      <c r="T93" s="7"/>
      <c r="U93" s="7"/>
      <c r="V93" s="7"/>
      <c r="W93" s="7"/>
      <c r="X93" s="19">
        <f t="shared" si="37"/>
        <v>0</v>
      </c>
      <c r="Y93" s="29">
        <f t="shared" si="38"/>
        <v>0</v>
      </c>
      <c r="Z93" s="18"/>
      <c r="AA93" s="7"/>
      <c r="AB93" s="7"/>
      <c r="AC93" s="7"/>
      <c r="AD93" s="7"/>
      <c r="AE93" s="7"/>
      <c r="AF93" s="7"/>
      <c r="AG93" s="7"/>
      <c r="AH93" s="7"/>
      <c r="AI93" s="7"/>
      <c r="AJ93" s="19"/>
      <c r="AK93" s="7"/>
      <c r="AL93" s="7"/>
      <c r="AM93" s="7"/>
      <c r="AN93" s="7"/>
      <c r="AO93" s="7"/>
      <c r="AP93" s="7"/>
      <c r="AQ93" s="7"/>
      <c r="AR93" s="7"/>
      <c r="AS93" s="7"/>
      <c r="AT93" s="19"/>
      <c r="AU93" s="20"/>
      <c r="AV93" s="20"/>
      <c r="AW93" s="20"/>
      <c r="AX93" s="4">
        <f t="shared" si="39"/>
        <v>0</v>
      </c>
      <c r="AY93" s="4">
        <f t="shared" si="40"/>
        <v>0</v>
      </c>
      <c r="AZ93" s="4">
        <f t="shared" si="41"/>
        <v>0</v>
      </c>
      <c r="BA93" s="4">
        <f t="shared" si="42"/>
        <v>0</v>
      </c>
    </row>
    <row r="94" spans="1:53" s="4" customFormat="1" ht="18" customHeight="1" x14ac:dyDescent="0.2">
      <c r="A94" s="28">
        <v>89</v>
      </c>
      <c r="B94" s="22"/>
      <c r="C94" s="22"/>
      <c r="D94" s="18">
        <f t="shared" si="35"/>
        <v>-72</v>
      </c>
      <c r="E94" s="7"/>
      <c r="F94" s="7"/>
      <c r="G94" s="7"/>
      <c r="H94" s="7"/>
      <c r="I94" s="7"/>
      <c r="J94" s="7"/>
      <c r="K94" s="7"/>
      <c r="L94" s="7"/>
      <c r="M94" s="7"/>
      <c r="N94" s="19">
        <f t="shared" si="36"/>
        <v>0</v>
      </c>
      <c r="O94" s="7"/>
      <c r="P94" s="7"/>
      <c r="Q94" s="7"/>
      <c r="R94" s="7"/>
      <c r="S94" s="7"/>
      <c r="T94" s="7"/>
      <c r="U94" s="7"/>
      <c r="V94" s="7"/>
      <c r="W94" s="7"/>
      <c r="X94" s="19">
        <f t="shared" si="37"/>
        <v>0</v>
      </c>
      <c r="Y94" s="29">
        <f t="shared" si="38"/>
        <v>0</v>
      </c>
      <c r="Z94" s="18"/>
      <c r="AA94" s="7"/>
      <c r="AB94" s="7"/>
      <c r="AC94" s="7"/>
      <c r="AD94" s="7"/>
      <c r="AE94" s="7"/>
      <c r="AF94" s="7"/>
      <c r="AG94" s="7"/>
      <c r="AH94" s="7"/>
      <c r="AI94" s="7"/>
      <c r="AJ94" s="19"/>
      <c r="AK94" s="7"/>
      <c r="AL94" s="7"/>
      <c r="AM94" s="7"/>
      <c r="AN94" s="7"/>
      <c r="AO94" s="7"/>
      <c r="AP94" s="7"/>
      <c r="AQ94" s="7"/>
      <c r="AR94" s="7"/>
      <c r="AS94" s="7"/>
      <c r="AT94" s="19"/>
      <c r="AU94" s="20"/>
      <c r="AV94" s="20"/>
      <c r="AW94" s="20"/>
      <c r="AX94" s="4">
        <f t="shared" si="39"/>
        <v>0</v>
      </c>
      <c r="AY94" s="4">
        <f t="shared" si="40"/>
        <v>0</v>
      </c>
      <c r="AZ94" s="4">
        <f t="shared" si="41"/>
        <v>0</v>
      </c>
      <c r="BA94" s="4">
        <f t="shared" si="42"/>
        <v>0</v>
      </c>
    </row>
    <row r="95" spans="1:53" s="4" customFormat="1" ht="18" customHeight="1" x14ac:dyDescent="0.2">
      <c r="A95" s="28">
        <v>90</v>
      </c>
      <c r="B95" s="22"/>
      <c r="C95" s="22"/>
      <c r="D95" s="18">
        <f t="shared" si="35"/>
        <v>-72</v>
      </c>
      <c r="E95" s="7"/>
      <c r="F95" s="7"/>
      <c r="G95" s="7"/>
      <c r="H95" s="7"/>
      <c r="I95" s="7"/>
      <c r="J95" s="7"/>
      <c r="K95" s="7"/>
      <c r="L95" s="7"/>
      <c r="M95" s="7"/>
      <c r="N95" s="19">
        <f t="shared" si="36"/>
        <v>0</v>
      </c>
      <c r="O95" s="7"/>
      <c r="P95" s="7"/>
      <c r="Q95" s="7"/>
      <c r="R95" s="7"/>
      <c r="S95" s="7"/>
      <c r="T95" s="7"/>
      <c r="U95" s="7"/>
      <c r="V95" s="7"/>
      <c r="W95" s="7"/>
      <c r="X95" s="19">
        <f t="shared" si="37"/>
        <v>0</v>
      </c>
      <c r="Y95" s="29">
        <f t="shared" si="38"/>
        <v>0</v>
      </c>
      <c r="Z95" s="18"/>
      <c r="AA95" s="7"/>
      <c r="AB95" s="7"/>
      <c r="AC95" s="7"/>
      <c r="AD95" s="7"/>
      <c r="AE95" s="7"/>
      <c r="AF95" s="7"/>
      <c r="AG95" s="7"/>
      <c r="AH95" s="7"/>
      <c r="AI95" s="7"/>
      <c r="AJ95" s="19"/>
      <c r="AK95" s="7"/>
      <c r="AL95" s="7"/>
      <c r="AM95" s="7"/>
      <c r="AN95" s="7"/>
      <c r="AO95" s="7"/>
      <c r="AP95" s="7"/>
      <c r="AQ95" s="7"/>
      <c r="AR95" s="7"/>
      <c r="AS95" s="7"/>
      <c r="AT95" s="19"/>
      <c r="AU95" s="20"/>
      <c r="AV95" s="20"/>
      <c r="AW95" s="20"/>
      <c r="AX95" s="4">
        <f t="shared" si="39"/>
        <v>0</v>
      </c>
      <c r="AY95" s="4">
        <f t="shared" si="40"/>
        <v>0</v>
      </c>
      <c r="AZ95" s="4">
        <f t="shared" si="41"/>
        <v>0</v>
      </c>
      <c r="BA95" s="4">
        <f t="shared" si="42"/>
        <v>0</v>
      </c>
    </row>
    <row r="96" spans="1:53" s="4" customFormat="1" ht="18" customHeight="1" x14ac:dyDescent="0.2">
      <c r="A96" s="28">
        <v>91</v>
      </c>
      <c r="B96" s="22"/>
      <c r="C96" s="22"/>
      <c r="D96" s="18">
        <f t="shared" si="35"/>
        <v>-72</v>
      </c>
      <c r="E96" s="7"/>
      <c r="F96" s="7"/>
      <c r="G96" s="7"/>
      <c r="H96" s="7"/>
      <c r="I96" s="7"/>
      <c r="J96" s="7"/>
      <c r="K96" s="7"/>
      <c r="L96" s="7"/>
      <c r="M96" s="7"/>
      <c r="N96" s="19">
        <f t="shared" si="36"/>
        <v>0</v>
      </c>
      <c r="O96" s="7"/>
      <c r="P96" s="7"/>
      <c r="Q96" s="7"/>
      <c r="R96" s="7"/>
      <c r="S96" s="7"/>
      <c r="T96" s="7"/>
      <c r="U96" s="7"/>
      <c r="V96" s="7"/>
      <c r="W96" s="7"/>
      <c r="X96" s="19">
        <f t="shared" si="37"/>
        <v>0</v>
      </c>
      <c r="Y96" s="29">
        <f t="shared" si="38"/>
        <v>0</v>
      </c>
      <c r="Z96" s="18"/>
      <c r="AA96" s="7"/>
      <c r="AB96" s="7"/>
      <c r="AC96" s="7"/>
      <c r="AD96" s="7"/>
      <c r="AE96" s="7"/>
      <c r="AF96" s="7"/>
      <c r="AG96" s="7"/>
      <c r="AH96" s="7"/>
      <c r="AI96" s="7"/>
      <c r="AJ96" s="19"/>
      <c r="AK96" s="7"/>
      <c r="AL96" s="7"/>
      <c r="AM96" s="7"/>
      <c r="AN96" s="7"/>
      <c r="AO96" s="7"/>
      <c r="AP96" s="7"/>
      <c r="AQ96" s="7"/>
      <c r="AR96" s="7"/>
      <c r="AS96" s="7"/>
      <c r="AT96" s="19"/>
      <c r="AU96" s="20"/>
      <c r="AV96" s="20"/>
      <c r="AW96" s="20"/>
      <c r="AX96" s="4">
        <f t="shared" si="39"/>
        <v>0</v>
      </c>
      <c r="AY96" s="4">
        <f t="shared" si="40"/>
        <v>0</v>
      </c>
      <c r="AZ96" s="4">
        <f t="shared" si="41"/>
        <v>0</v>
      </c>
      <c r="BA96" s="4">
        <f t="shared" si="42"/>
        <v>0</v>
      </c>
    </row>
    <row r="97" spans="1:53" s="4" customFormat="1" ht="18" customHeight="1" x14ac:dyDescent="0.2">
      <c r="A97" s="28">
        <v>92</v>
      </c>
      <c r="B97" s="22"/>
      <c r="C97" s="22"/>
      <c r="D97" s="18">
        <f t="shared" si="35"/>
        <v>-72</v>
      </c>
      <c r="E97" s="7"/>
      <c r="F97" s="7"/>
      <c r="G97" s="7"/>
      <c r="H97" s="7"/>
      <c r="I97" s="7"/>
      <c r="J97" s="7"/>
      <c r="K97" s="7"/>
      <c r="L97" s="7"/>
      <c r="M97" s="7"/>
      <c r="N97" s="19">
        <f t="shared" si="36"/>
        <v>0</v>
      </c>
      <c r="O97" s="7"/>
      <c r="P97" s="7"/>
      <c r="Q97" s="7"/>
      <c r="R97" s="7"/>
      <c r="S97" s="7"/>
      <c r="T97" s="7"/>
      <c r="U97" s="7"/>
      <c r="V97" s="7"/>
      <c r="W97" s="7"/>
      <c r="X97" s="19">
        <f t="shared" si="37"/>
        <v>0</v>
      </c>
      <c r="Y97" s="29">
        <f t="shared" si="38"/>
        <v>0</v>
      </c>
      <c r="Z97" s="18"/>
      <c r="AA97" s="7"/>
      <c r="AB97" s="7"/>
      <c r="AC97" s="7"/>
      <c r="AD97" s="7"/>
      <c r="AE97" s="7"/>
      <c r="AF97" s="7"/>
      <c r="AG97" s="7"/>
      <c r="AH97" s="7"/>
      <c r="AI97" s="7"/>
      <c r="AJ97" s="19"/>
      <c r="AK97" s="7"/>
      <c r="AL97" s="7"/>
      <c r="AM97" s="7"/>
      <c r="AN97" s="7"/>
      <c r="AO97" s="7"/>
      <c r="AP97" s="7"/>
      <c r="AQ97" s="7"/>
      <c r="AR97" s="7"/>
      <c r="AS97" s="7"/>
      <c r="AT97" s="19"/>
      <c r="AU97" s="20"/>
      <c r="AV97" s="20"/>
      <c r="AW97" s="20"/>
      <c r="AX97" s="4">
        <f t="shared" si="39"/>
        <v>0</v>
      </c>
      <c r="AY97" s="4">
        <f t="shared" si="40"/>
        <v>0</v>
      </c>
      <c r="AZ97" s="4">
        <f t="shared" si="41"/>
        <v>0</v>
      </c>
      <c r="BA97" s="4">
        <f t="shared" si="42"/>
        <v>0</v>
      </c>
    </row>
    <row r="98" spans="1:53" s="4" customFormat="1" ht="18" customHeight="1" x14ac:dyDescent="0.2">
      <c r="A98" s="28">
        <v>93</v>
      </c>
      <c r="B98" s="22"/>
      <c r="C98" s="22"/>
      <c r="D98" s="18">
        <f t="shared" si="35"/>
        <v>-72</v>
      </c>
      <c r="E98" s="7"/>
      <c r="F98" s="7"/>
      <c r="G98" s="7"/>
      <c r="H98" s="7"/>
      <c r="I98" s="7"/>
      <c r="J98" s="7"/>
      <c r="K98" s="7"/>
      <c r="L98" s="7"/>
      <c r="M98" s="7"/>
      <c r="N98" s="19">
        <f t="shared" si="36"/>
        <v>0</v>
      </c>
      <c r="O98" s="7"/>
      <c r="P98" s="7"/>
      <c r="Q98" s="7"/>
      <c r="R98" s="7"/>
      <c r="S98" s="7"/>
      <c r="T98" s="7"/>
      <c r="U98" s="7"/>
      <c r="V98" s="7"/>
      <c r="W98" s="7"/>
      <c r="X98" s="19">
        <f t="shared" si="37"/>
        <v>0</v>
      </c>
      <c r="Y98" s="29">
        <f t="shared" si="38"/>
        <v>0</v>
      </c>
      <c r="Z98" s="18"/>
      <c r="AA98" s="7"/>
      <c r="AB98" s="7"/>
      <c r="AC98" s="7"/>
      <c r="AD98" s="7"/>
      <c r="AE98" s="7"/>
      <c r="AF98" s="7"/>
      <c r="AG98" s="7"/>
      <c r="AH98" s="7"/>
      <c r="AI98" s="7"/>
      <c r="AJ98" s="19"/>
      <c r="AK98" s="7"/>
      <c r="AL98" s="7"/>
      <c r="AM98" s="7"/>
      <c r="AN98" s="7"/>
      <c r="AO98" s="7"/>
      <c r="AP98" s="7"/>
      <c r="AQ98" s="7"/>
      <c r="AR98" s="7"/>
      <c r="AS98" s="7"/>
      <c r="AT98" s="19"/>
      <c r="AU98" s="20"/>
      <c r="AV98" s="20"/>
      <c r="AW98" s="20"/>
      <c r="AX98" s="4">
        <f t="shared" si="39"/>
        <v>0</v>
      </c>
      <c r="AY98" s="4">
        <f t="shared" si="40"/>
        <v>0</v>
      </c>
      <c r="AZ98" s="4">
        <f t="shared" si="41"/>
        <v>0</v>
      </c>
      <c r="BA98" s="4">
        <f t="shared" si="42"/>
        <v>0</v>
      </c>
    </row>
    <row r="99" spans="1:53" s="4" customFormat="1" ht="18" customHeight="1" x14ac:dyDescent="0.2">
      <c r="A99" s="28">
        <v>94</v>
      </c>
      <c r="B99" s="22"/>
      <c r="C99" s="22"/>
      <c r="D99" s="18">
        <f t="shared" si="35"/>
        <v>-72</v>
      </c>
      <c r="E99" s="7"/>
      <c r="F99" s="7"/>
      <c r="G99" s="7"/>
      <c r="H99" s="7"/>
      <c r="I99" s="7"/>
      <c r="J99" s="7"/>
      <c r="K99" s="7"/>
      <c r="L99" s="7"/>
      <c r="M99" s="7"/>
      <c r="N99" s="19">
        <f t="shared" si="36"/>
        <v>0</v>
      </c>
      <c r="O99" s="7"/>
      <c r="P99" s="7"/>
      <c r="Q99" s="7"/>
      <c r="R99" s="7"/>
      <c r="S99" s="7"/>
      <c r="T99" s="7"/>
      <c r="U99" s="7"/>
      <c r="V99" s="7"/>
      <c r="W99" s="7"/>
      <c r="X99" s="19">
        <f t="shared" si="37"/>
        <v>0</v>
      </c>
      <c r="Y99" s="29">
        <f t="shared" si="38"/>
        <v>0</v>
      </c>
      <c r="Z99" s="18"/>
      <c r="AA99" s="7"/>
      <c r="AB99" s="7"/>
      <c r="AC99" s="7"/>
      <c r="AD99" s="7"/>
      <c r="AE99" s="7"/>
      <c r="AF99" s="7"/>
      <c r="AG99" s="7"/>
      <c r="AH99" s="7"/>
      <c r="AI99" s="7"/>
      <c r="AJ99" s="19"/>
      <c r="AK99" s="7"/>
      <c r="AL99" s="7"/>
      <c r="AM99" s="7"/>
      <c r="AN99" s="7"/>
      <c r="AO99" s="7"/>
      <c r="AP99" s="7"/>
      <c r="AQ99" s="7"/>
      <c r="AR99" s="7"/>
      <c r="AS99" s="7"/>
      <c r="AT99" s="19"/>
      <c r="AU99" s="20"/>
      <c r="AV99" s="20"/>
      <c r="AW99" s="20"/>
      <c r="AX99" s="4">
        <f t="shared" si="39"/>
        <v>0</v>
      </c>
      <c r="AY99" s="4">
        <f t="shared" si="40"/>
        <v>0</v>
      </c>
      <c r="AZ99" s="4">
        <f t="shared" si="41"/>
        <v>0</v>
      </c>
      <c r="BA99" s="4">
        <f t="shared" si="42"/>
        <v>0</v>
      </c>
    </row>
    <row r="100" spans="1:53" s="4" customFormat="1" ht="18" customHeight="1" x14ac:dyDescent="0.2">
      <c r="A100" s="28">
        <v>95</v>
      </c>
      <c r="B100" s="22"/>
      <c r="C100" s="22"/>
      <c r="D100" s="18">
        <f t="shared" si="35"/>
        <v>-72</v>
      </c>
      <c r="E100" s="7"/>
      <c r="F100" s="7"/>
      <c r="G100" s="7"/>
      <c r="H100" s="7"/>
      <c r="I100" s="7"/>
      <c r="J100" s="7"/>
      <c r="K100" s="7"/>
      <c r="L100" s="7"/>
      <c r="M100" s="7"/>
      <c r="N100" s="19">
        <f t="shared" si="36"/>
        <v>0</v>
      </c>
      <c r="O100" s="7"/>
      <c r="P100" s="7"/>
      <c r="Q100" s="7"/>
      <c r="R100" s="7"/>
      <c r="S100" s="7"/>
      <c r="T100" s="7"/>
      <c r="U100" s="7"/>
      <c r="V100" s="7"/>
      <c r="W100" s="7"/>
      <c r="X100" s="19">
        <f t="shared" si="37"/>
        <v>0</v>
      </c>
      <c r="Y100" s="29">
        <f t="shared" si="38"/>
        <v>0</v>
      </c>
      <c r="Z100" s="18"/>
      <c r="AA100" s="7"/>
      <c r="AB100" s="7"/>
      <c r="AC100" s="7"/>
      <c r="AD100" s="7"/>
      <c r="AE100" s="7"/>
      <c r="AF100" s="7"/>
      <c r="AG100" s="7"/>
      <c r="AH100" s="7"/>
      <c r="AI100" s="7"/>
      <c r="AJ100" s="19"/>
      <c r="AK100" s="7"/>
      <c r="AL100" s="7"/>
      <c r="AM100" s="7"/>
      <c r="AN100" s="7"/>
      <c r="AO100" s="7"/>
      <c r="AP100" s="7"/>
      <c r="AQ100" s="7"/>
      <c r="AR100" s="7"/>
      <c r="AS100" s="7"/>
      <c r="AT100" s="19"/>
      <c r="AU100" s="20"/>
      <c r="AV100" s="20"/>
      <c r="AW100" s="20"/>
      <c r="AX100" s="4">
        <f t="shared" si="39"/>
        <v>0</v>
      </c>
      <c r="AY100" s="4">
        <f t="shared" si="40"/>
        <v>0</v>
      </c>
      <c r="AZ100" s="4">
        <f t="shared" si="41"/>
        <v>0</v>
      </c>
      <c r="BA100" s="4">
        <f t="shared" si="42"/>
        <v>0</v>
      </c>
    </row>
    <row r="101" spans="1:53" s="4" customFormat="1" ht="18" customHeight="1" thickBot="1" x14ac:dyDescent="0.25">
      <c r="A101" s="30">
        <v>96</v>
      </c>
      <c r="B101" s="31"/>
      <c r="C101" s="31"/>
      <c r="D101" s="32">
        <f t="shared" si="35"/>
        <v>-72</v>
      </c>
      <c r="E101" s="33"/>
      <c r="F101" s="33"/>
      <c r="G101" s="33"/>
      <c r="H101" s="33"/>
      <c r="I101" s="33"/>
      <c r="J101" s="33"/>
      <c r="K101" s="33"/>
      <c r="L101" s="33"/>
      <c r="M101" s="33"/>
      <c r="N101" s="34">
        <f t="shared" si="36"/>
        <v>0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4">
        <f t="shared" si="37"/>
        <v>0</v>
      </c>
      <c r="Y101" s="35">
        <f t="shared" si="38"/>
        <v>0</v>
      </c>
      <c r="Z101" s="18"/>
      <c r="AA101" s="7"/>
      <c r="AB101" s="7"/>
      <c r="AC101" s="7"/>
      <c r="AD101" s="7"/>
      <c r="AE101" s="7"/>
      <c r="AF101" s="7"/>
      <c r="AG101" s="7"/>
      <c r="AH101" s="7"/>
      <c r="AI101" s="7"/>
      <c r="AJ101" s="19"/>
      <c r="AK101" s="7"/>
      <c r="AL101" s="7"/>
      <c r="AM101" s="7"/>
      <c r="AN101" s="7"/>
      <c r="AO101" s="7"/>
      <c r="AP101" s="7"/>
      <c r="AQ101" s="7"/>
      <c r="AR101" s="7"/>
      <c r="AS101" s="7"/>
      <c r="AT101" s="19"/>
      <c r="AU101" s="20"/>
      <c r="AV101" s="20"/>
      <c r="AW101" s="20"/>
      <c r="AX101" s="4">
        <f t="shared" si="39"/>
        <v>0</v>
      </c>
      <c r="AY101" s="4">
        <f t="shared" si="40"/>
        <v>0</v>
      </c>
      <c r="AZ101" s="4">
        <f t="shared" si="41"/>
        <v>0</v>
      </c>
      <c r="BA101" s="4">
        <f t="shared" si="42"/>
        <v>0</v>
      </c>
    </row>
    <row r="102" spans="1:53" s="4" customFormat="1" ht="18" customHeight="1" x14ac:dyDescent="0.2">
      <c r="A102" s="13"/>
      <c r="B102" s="14"/>
      <c r="C102" s="15"/>
      <c r="D102" s="13"/>
      <c r="E102" s="16"/>
      <c r="F102" s="16"/>
      <c r="G102" s="16"/>
      <c r="H102" s="16"/>
      <c r="I102" s="16"/>
      <c r="J102" s="16"/>
      <c r="K102" s="16"/>
      <c r="L102" s="16"/>
      <c r="M102" s="16"/>
      <c r="N102" s="13"/>
      <c r="O102" s="16"/>
      <c r="P102" s="16"/>
      <c r="Q102" s="16"/>
      <c r="R102" s="16"/>
      <c r="S102" s="16"/>
      <c r="T102" s="16"/>
      <c r="U102" s="16"/>
      <c r="V102" s="16"/>
      <c r="W102" s="16"/>
      <c r="X102" s="13"/>
      <c r="Y102" s="17"/>
      <c r="Z102" s="23"/>
      <c r="AA102" s="16"/>
      <c r="AB102" s="16"/>
      <c r="AC102" s="16"/>
      <c r="AD102" s="16"/>
      <c r="AE102" s="16"/>
      <c r="AF102" s="16"/>
      <c r="AG102" s="16"/>
      <c r="AH102" s="16"/>
      <c r="AI102" s="16"/>
      <c r="AJ102" s="23"/>
      <c r="AK102" s="16"/>
      <c r="AL102" s="16"/>
      <c r="AM102" s="16"/>
      <c r="AN102" s="16"/>
      <c r="AO102" s="16"/>
      <c r="AP102" s="16"/>
      <c r="AQ102" s="16"/>
      <c r="AR102" s="16"/>
      <c r="AS102" s="16"/>
      <c r="AT102" s="23"/>
      <c r="AU102" s="24"/>
      <c r="AV102" s="24"/>
      <c r="AW102" s="24"/>
    </row>
    <row r="103" spans="1:53" s="4" customFormat="1" ht="18" customHeight="1" x14ac:dyDescent="0.2">
      <c r="A103" s="13"/>
      <c r="B103" s="14"/>
      <c r="C103" s="15"/>
      <c r="D103" s="13"/>
      <c r="E103" s="16"/>
      <c r="F103" s="16"/>
      <c r="G103" s="16"/>
      <c r="H103" s="16"/>
      <c r="I103" s="16"/>
      <c r="J103" s="16"/>
      <c r="K103" s="16"/>
      <c r="L103" s="16"/>
      <c r="M103" s="16"/>
      <c r="N103" s="13"/>
      <c r="O103" s="16"/>
      <c r="P103" s="16"/>
      <c r="Q103" s="16"/>
      <c r="R103" s="16"/>
      <c r="S103" s="16"/>
      <c r="T103" s="16"/>
      <c r="U103" s="16"/>
      <c r="V103" s="16"/>
      <c r="W103" s="16"/>
      <c r="X103" s="13"/>
      <c r="Y103" s="17"/>
      <c r="Z103" s="23"/>
      <c r="AA103" s="16"/>
      <c r="AB103" s="16"/>
      <c r="AC103" s="16"/>
      <c r="AD103" s="16"/>
      <c r="AE103" s="16"/>
      <c r="AF103" s="16"/>
      <c r="AG103" s="16"/>
      <c r="AH103" s="16"/>
      <c r="AI103" s="16"/>
      <c r="AJ103" s="23"/>
      <c r="AK103" s="16"/>
      <c r="AL103" s="16"/>
      <c r="AM103" s="16"/>
      <c r="AN103" s="16"/>
      <c r="AO103" s="16"/>
      <c r="AP103" s="16"/>
      <c r="AQ103" s="16"/>
      <c r="AR103" s="16"/>
      <c r="AS103" s="16"/>
      <c r="AT103" s="23"/>
      <c r="AU103" s="24"/>
      <c r="AV103" s="24"/>
      <c r="AW103" s="24"/>
    </row>
    <row r="104" spans="1:53" s="4" customFormat="1" ht="18" customHeight="1" x14ac:dyDescent="0.2">
      <c r="A104" s="13"/>
      <c r="B104" s="14"/>
      <c r="C104" s="15"/>
      <c r="D104" s="13"/>
      <c r="E104" s="16"/>
      <c r="F104" s="16"/>
      <c r="G104" s="16"/>
      <c r="H104" s="16"/>
      <c r="I104" s="16"/>
      <c r="J104" s="16"/>
      <c r="K104" s="16"/>
      <c r="L104" s="16"/>
      <c r="M104" s="16"/>
      <c r="N104" s="13"/>
      <c r="O104" s="16"/>
      <c r="P104" s="16"/>
      <c r="Q104" s="16"/>
      <c r="R104" s="16"/>
      <c r="S104" s="16"/>
      <c r="T104" s="16"/>
      <c r="U104" s="16"/>
      <c r="V104" s="16"/>
      <c r="W104" s="16"/>
      <c r="X104" s="13"/>
      <c r="Y104" s="17"/>
      <c r="Z104" s="23"/>
      <c r="AA104" s="16"/>
      <c r="AB104" s="16"/>
      <c r="AC104" s="16"/>
      <c r="AD104" s="16"/>
      <c r="AE104" s="16"/>
      <c r="AF104" s="16"/>
      <c r="AG104" s="16"/>
      <c r="AH104" s="16"/>
      <c r="AI104" s="16"/>
      <c r="AJ104" s="23"/>
      <c r="AK104" s="16"/>
      <c r="AL104" s="16"/>
      <c r="AM104" s="16"/>
      <c r="AN104" s="16"/>
      <c r="AO104" s="16"/>
      <c r="AP104" s="16"/>
      <c r="AQ104" s="16"/>
      <c r="AR104" s="16"/>
      <c r="AS104" s="16"/>
      <c r="AT104" s="23"/>
      <c r="AU104" s="24"/>
      <c r="AV104" s="24"/>
      <c r="AW104" s="24"/>
    </row>
    <row r="105" spans="1:53" s="4" customFormat="1" ht="18" customHeight="1" x14ac:dyDescent="0.2">
      <c r="A105" s="13"/>
      <c r="B105" s="14"/>
      <c r="C105" s="15"/>
      <c r="D105" s="13"/>
      <c r="E105" s="16"/>
      <c r="F105" s="16"/>
      <c r="G105" s="16"/>
      <c r="H105" s="16"/>
      <c r="I105" s="16"/>
      <c r="J105" s="16"/>
      <c r="K105" s="16"/>
      <c r="L105" s="16"/>
      <c r="M105" s="16"/>
      <c r="N105" s="13"/>
      <c r="O105" s="16"/>
      <c r="P105" s="16"/>
      <c r="Q105" s="16"/>
      <c r="R105" s="16"/>
      <c r="S105" s="16"/>
      <c r="T105" s="16"/>
      <c r="U105" s="16"/>
      <c r="V105" s="16"/>
      <c r="W105" s="16"/>
      <c r="X105" s="13"/>
      <c r="Y105" s="17"/>
      <c r="Z105" s="23"/>
      <c r="AA105" s="16"/>
      <c r="AB105" s="16"/>
      <c r="AC105" s="16"/>
      <c r="AD105" s="16"/>
      <c r="AE105" s="16"/>
      <c r="AF105" s="16"/>
      <c r="AG105" s="16"/>
      <c r="AH105" s="16"/>
      <c r="AI105" s="16"/>
      <c r="AJ105" s="23"/>
      <c r="AK105" s="16"/>
      <c r="AL105" s="16"/>
      <c r="AM105" s="16"/>
      <c r="AN105" s="16"/>
      <c r="AO105" s="16"/>
      <c r="AP105" s="16"/>
      <c r="AQ105" s="16"/>
      <c r="AR105" s="16"/>
      <c r="AS105" s="16"/>
      <c r="AT105" s="23"/>
      <c r="AU105" s="24"/>
      <c r="AV105" s="24"/>
      <c r="AW105" s="24"/>
    </row>
    <row r="106" spans="1:53" s="4" customFormat="1" ht="18" customHeight="1" x14ac:dyDescent="0.2">
      <c r="A106" s="13"/>
      <c r="B106" s="14"/>
      <c r="C106" s="15"/>
      <c r="D106" s="13"/>
      <c r="E106" s="16"/>
      <c r="F106" s="16"/>
      <c r="G106" s="16"/>
      <c r="H106" s="16"/>
      <c r="I106" s="16"/>
      <c r="J106" s="16"/>
      <c r="K106" s="16"/>
      <c r="L106" s="16"/>
      <c r="M106" s="16"/>
      <c r="N106" s="13"/>
      <c r="O106" s="16"/>
      <c r="P106" s="16"/>
      <c r="Q106" s="16"/>
      <c r="R106" s="16"/>
      <c r="S106" s="16"/>
      <c r="T106" s="16"/>
      <c r="U106" s="16"/>
      <c r="V106" s="16"/>
      <c r="W106" s="16"/>
      <c r="X106" s="13"/>
      <c r="Y106" s="17"/>
      <c r="Z106" s="23"/>
      <c r="AA106" s="16"/>
      <c r="AB106" s="16"/>
      <c r="AC106" s="16"/>
      <c r="AD106" s="16"/>
      <c r="AE106" s="16"/>
      <c r="AF106" s="16"/>
      <c r="AG106" s="16"/>
      <c r="AH106" s="16"/>
      <c r="AI106" s="16"/>
      <c r="AJ106" s="23"/>
      <c r="AK106" s="16"/>
      <c r="AL106" s="16"/>
      <c r="AM106" s="16"/>
      <c r="AN106" s="16"/>
      <c r="AO106" s="16"/>
      <c r="AP106" s="16"/>
      <c r="AQ106" s="16"/>
      <c r="AR106" s="16"/>
      <c r="AS106" s="16"/>
      <c r="AT106" s="23"/>
      <c r="AU106" s="24"/>
      <c r="AV106" s="24"/>
      <c r="AW106" s="24"/>
    </row>
    <row r="107" spans="1:53" s="4" customFormat="1" ht="18" customHeight="1" x14ac:dyDescent="0.2">
      <c r="A107" s="13"/>
      <c r="B107" s="14"/>
      <c r="C107" s="15"/>
      <c r="D107" s="13"/>
      <c r="E107" s="16"/>
      <c r="F107" s="16"/>
      <c r="G107" s="16"/>
      <c r="H107" s="16"/>
      <c r="I107" s="16"/>
      <c r="J107" s="16"/>
      <c r="K107" s="16"/>
      <c r="L107" s="16"/>
      <c r="M107" s="16"/>
      <c r="N107" s="13"/>
      <c r="O107" s="16"/>
      <c r="P107" s="16"/>
      <c r="Q107" s="16"/>
      <c r="R107" s="16"/>
      <c r="S107" s="16"/>
      <c r="T107" s="16"/>
      <c r="U107" s="16"/>
      <c r="V107" s="16"/>
      <c r="W107" s="16"/>
      <c r="X107" s="13"/>
      <c r="Y107" s="17"/>
      <c r="Z107" s="23"/>
      <c r="AA107" s="16"/>
      <c r="AB107" s="16"/>
      <c r="AC107" s="16"/>
      <c r="AD107" s="16"/>
      <c r="AE107" s="16"/>
      <c r="AF107" s="16"/>
      <c r="AG107" s="16"/>
      <c r="AH107" s="16"/>
      <c r="AI107" s="16"/>
      <c r="AJ107" s="23"/>
      <c r="AK107" s="16"/>
      <c r="AL107" s="16"/>
      <c r="AM107" s="16"/>
      <c r="AN107" s="16"/>
      <c r="AO107" s="16"/>
      <c r="AP107" s="16"/>
      <c r="AQ107" s="16"/>
      <c r="AR107" s="16"/>
      <c r="AS107" s="16"/>
      <c r="AT107" s="23"/>
      <c r="AU107" s="24"/>
      <c r="AV107" s="24"/>
      <c r="AW107" s="24"/>
    </row>
    <row r="108" spans="1:53" s="4" customFormat="1" ht="18" customHeight="1" x14ac:dyDescent="0.2">
      <c r="A108" s="13"/>
      <c r="B108" s="14"/>
      <c r="C108" s="15"/>
      <c r="D108" s="13"/>
      <c r="E108" s="16"/>
      <c r="F108" s="16"/>
      <c r="G108" s="16"/>
      <c r="H108" s="16"/>
      <c r="I108" s="16"/>
      <c r="J108" s="16"/>
      <c r="K108" s="16"/>
      <c r="L108" s="16"/>
      <c r="M108" s="16"/>
      <c r="N108" s="13"/>
      <c r="O108" s="16"/>
      <c r="P108" s="16"/>
      <c r="Q108" s="16"/>
      <c r="R108" s="16"/>
      <c r="S108" s="16"/>
      <c r="T108" s="16"/>
      <c r="U108" s="16"/>
      <c r="V108" s="16"/>
      <c r="W108" s="16"/>
      <c r="X108" s="13"/>
      <c r="Y108" s="17"/>
      <c r="Z108" s="23"/>
      <c r="AA108" s="16"/>
      <c r="AB108" s="16"/>
      <c r="AC108" s="16"/>
      <c r="AD108" s="16"/>
      <c r="AE108" s="16"/>
      <c r="AF108" s="16"/>
      <c r="AG108" s="16"/>
      <c r="AH108" s="16"/>
      <c r="AI108" s="16"/>
      <c r="AJ108" s="23"/>
      <c r="AK108" s="16"/>
      <c r="AL108" s="16"/>
      <c r="AM108" s="16"/>
      <c r="AN108" s="16"/>
      <c r="AO108" s="16"/>
      <c r="AP108" s="16"/>
      <c r="AQ108" s="16"/>
      <c r="AR108" s="16"/>
      <c r="AS108" s="16"/>
      <c r="AT108" s="23"/>
      <c r="AU108" s="24"/>
      <c r="AV108" s="24"/>
      <c r="AW108" s="24"/>
    </row>
    <row r="109" spans="1:53" s="4" customFormat="1" ht="18" customHeight="1" x14ac:dyDescent="0.2">
      <c r="A109" s="13"/>
      <c r="B109" s="14"/>
      <c r="C109" s="15"/>
      <c r="D109" s="13"/>
      <c r="E109" s="16"/>
      <c r="F109" s="16"/>
      <c r="G109" s="16"/>
      <c r="H109" s="16"/>
      <c r="I109" s="16"/>
      <c r="J109" s="16"/>
      <c r="K109" s="16"/>
      <c r="L109" s="16"/>
      <c r="M109" s="16"/>
      <c r="N109" s="13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7"/>
      <c r="Z109" s="23"/>
      <c r="AA109" s="16"/>
      <c r="AB109" s="16"/>
      <c r="AC109" s="16"/>
      <c r="AD109" s="16"/>
      <c r="AE109" s="16"/>
      <c r="AF109" s="16"/>
      <c r="AG109" s="16"/>
      <c r="AH109" s="16"/>
      <c r="AI109" s="16"/>
      <c r="AJ109" s="23"/>
      <c r="AK109" s="16"/>
      <c r="AL109" s="16"/>
      <c r="AM109" s="16"/>
      <c r="AN109" s="16"/>
      <c r="AO109" s="16"/>
      <c r="AP109" s="16"/>
      <c r="AQ109" s="16"/>
      <c r="AR109" s="16"/>
      <c r="AS109" s="16"/>
      <c r="AT109" s="23"/>
      <c r="AU109" s="24"/>
      <c r="AV109" s="24"/>
      <c r="AW109" s="24"/>
    </row>
    <row r="110" spans="1:53" s="4" customFormat="1" ht="18" customHeight="1" x14ac:dyDescent="0.2">
      <c r="A110" s="13"/>
      <c r="B110" s="14"/>
      <c r="C110" s="15"/>
      <c r="D110" s="13"/>
      <c r="E110" s="16"/>
      <c r="F110" s="16"/>
      <c r="G110" s="16"/>
      <c r="H110" s="16"/>
      <c r="I110" s="16"/>
      <c r="J110" s="16"/>
      <c r="K110" s="16"/>
      <c r="L110" s="16"/>
      <c r="M110" s="16"/>
      <c r="N110" s="13"/>
      <c r="O110" s="16"/>
      <c r="P110" s="16"/>
      <c r="Q110" s="16"/>
      <c r="R110" s="16"/>
      <c r="S110" s="16"/>
      <c r="T110" s="16"/>
      <c r="U110" s="16"/>
      <c r="V110" s="16"/>
      <c r="W110" s="16"/>
      <c r="X110" s="13"/>
      <c r="Y110" s="17"/>
      <c r="Z110" s="23"/>
      <c r="AA110" s="16"/>
      <c r="AB110" s="16"/>
      <c r="AC110" s="16"/>
      <c r="AD110" s="16"/>
      <c r="AE110" s="16"/>
      <c r="AF110" s="16"/>
      <c r="AG110" s="16"/>
      <c r="AH110" s="16"/>
      <c r="AI110" s="16"/>
      <c r="AJ110" s="23"/>
      <c r="AK110" s="16"/>
      <c r="AL110" s="16"/>
      <c r="AM110" s="16"/>
      <c r="AN110" s="16"/>
      <c r="AO110" s="16"/>
      <c r="AP110" s="16"/>
      <c r="AQ110" s="16"/>
      <c r="AR110" s="16"/>
      <c r="AS110" s="16"/>
      <c r="AT110" s="23"/>
      <c r="AU110" s="24"/>
      <c r="AV110" s="24"/>
      <c r="AW110" s="24"/>
    </row>
    <row r="111" spans="1:53" s="4" customFormat="1" ht="18" customHeight="1" x14ac:dyDescent="0.2">
      <c r="A111" s="13"/>
      <c r="B111" s="14"/>
      <c r="C111" s="15"/>
      <c r="D111" s="13"/>
      <c r="E111" s="16"/>
      <c r="F111" s="16"/>
      <c r="G111" s="16"/>
      <c r="H111" s="16"/>
      <c r="I111" s="16"/>
      <c r="J111" s="16"/>
      <c r="K111" s="16"/>
      <c r="L111" s="16"/>
      <c r="M111" s="16"/>
      <c r="N111" s="13"/>
      <c r="O111" s="16"/>
      <c r="P111" s="16"/>
      <c r="Q111" s="16"/>
      <c r="R111" s="16"/>
      <c r="S111" s="16"/>
      <c r="T111" s="16"/>
      <c r="U111" s="16"/>
      <c r="V111" s="16"/>
      <c r="W111" s="16"/>
      <c r="X111" s="13"/>
      <c r="Y111" s="17"/>
      <c r="Z111" s="23"/>
      <c r="AA111" s="16"/>
      <c r="AB111" s="16"/>
      <c r="AC111" s="16"/>
      <c r="AD111" s="16"/>
      <c r="AE111" s="16"/>
      <c r="AF111" s="16"/>
      <c r="AG111" s="16"/>
      <c r="AH111" s="16"/>
      <c r="AI111" s="16"/>
      <c r="AJ111" s="23"/>
      <c r="AK111" s="16"/>
      <c r="AL111" s="16"/>
      <c r="AM111" s="16"/>
      <c r="AN111" s="16"/>
      <c r="AO111" s="16"/>
      <c r="AP111" s="16"/>
      <c r="AQ111" s="16"/>
      <c r="AR111" s="16"/>
      <c r="AS111" s="16"/>
      <c r="AT111" s="23"/>
      <c r="AU111" s="24"/>
      <c r="AV111" s="24"/>
      <c r="AW111" s="24"/>
    </row>
    <row r="112" spans="1:53" s="4" customFormat="1" ht="18" customHeight="1" x14ac:dyDescent="0.2">
      <c r="A112" s="13"/>
      <c r="B112" s="14"/>
      <c r="C112" s="15"/>
      <c r="D112" s="13"/>
      <c r="E112" s="16"/>
      <c r="F112" s="16"/>
      <c r="G112" s="16"/>
      <c r="H112" s="16"/>
      <c r="I112" s="16"/>
      <c r="J112" s="16"/>
      <c r="K112" s="16"/>
      <c r="L112" s="16"/>
      <c r="M112" s="16"/>
      <c r="N112" s="13"/>
      <c r="O112" s="16"/>
      <c r="P112" s="16"/>
      <c r="Q112" s="16"/>
      <c r="R112" s="16"/>
      <c r="S112" s="16"/>
      <c r="T112" s="16"/>
      <c r="U112" s="16"/>
      <c r="V112" s="16"/>
      <c r="W112" s="16"/>
      <c r="X112" s="13"/>
      <c r="Y112" s="17"/>
      <c r="Z112" s="23"/>
      <c r="AA112" s="16"/>
      <c r="AB112" s="16"/>
      <c r="AC112" s="16"/>
      <c r="AD112" s="16"/>
      <c r="AE112" s="16"/>
      <c r="AF112" s="16"/>
      <c r="AG112" s="16"/>
      <c r="AH112" s="16"/>
      <c r="AI112" s="16"/>
      <c r="AJ112" s="23"/>
      <c r="AK112" s="16"/>
      <c r="AL112" s="16"/>
      <c r="AM112" s="16"/>
      <c r="AN112" s="16"/>
      <c r="AO112" s="16"/>
      <c r="AP112" s="16"/>
      <c r="AQ112" s="16"/>
      <c r="AR112" s="16"/>
      <c r="AS112" s="16"/>
      <c r="AT112" s="23"/>
      <c r="AU112" s="24"/>
      <c r="AV112" s="24"/>
      <c r="AW112" s="24"/>
    </row>
    <row r="113" spans="1:49" s="4" customFormat="1" ht="18" customHeight="1" x14ac:dyDescent="0.2">
      <c r="A113" s="13"/>
      <c r="B113" s="14"/>
      <c r="C113" s="15"/>
      <c r="D113" s="13"/>
      <c r="E113" s="16"/>
      <c r="F113" s="16"/>
      <c r="G113" s="16"/>
      <c r="H113" s="16"/>
      <c r="I113" s="16"/>
      <c r="J113" s="16"/>
      <c r="K113" s="16"/>
      <c r="L113" s="16"/>
      <c r="M113" s="16"/>
      <c r="N113" s="13"/>
      <c r="O113" s="16"/>
      <c r="P113" s="16"/>
      <c r="Q113" s="16"/>
      <c r="R113" s="16"/>
      <c r="S113" s="16"/>
      <c r="T113" s="16"/>
      <c r="U113" s="16"/>
      <c r="V113" s="16"/>
      <c r="W113" s="16"/>
      <c r="X113" s="13"/>
      <c r="Y113" s="17"/>
      <c r="Z113" s="23"/>
      <c r="AA113" s="16"/>
      <c r="AB113" s="16"/>
      <c r="AC113" s="16"/>
      <c r="AD113" s="16"/>
      <c r="AE113" s="16"/>
      <c r="AF113" s="16"/>
      <c r="AG113" s="16"/>
      <c r="AH113" s="16"/>
      <c r="AI113" s="16"/>
      <c r="AJ113" s="23"/>
      <c r="AK113" s="16"/>
      <c r="AL113" s="16"/>
      <c r="AM113" s="16"/>
      <c r="AN113" s="16"/>
      <c r="AO113" s="16"/>
      <c r="AP113" s="16"/>
      <c r="AQ113" s="16"/>
      <c r="AR113" s="16"/>
      <c r="AS113" s="16"/>
      <c r="AT113" s="23"/>
      <c r="AU113" s="24"/>
      <c r="AV113" s="24"/>
      <c r="AW113" s="24"/>
    </row>
    <row r="114" spans="1:49" s="4" customFormat="1" ht="18" customHeight="1" x14ac:dyDescent="0.2">
      <c r="A114" s="13"/>
      <c r="B114" s="14"/>
      <c r="C114" s="15"/>
      <c r="D114" s="13"/>
      <c r="E114" s="16"/>
      <c r="F114" s="16"/>
      <c r="G114" s="16"/>
      <c r="H114" s="16"/>
      <c r="I114" s="16"/>
      <c r="J114" s="16"/>
      <c r="K114" s="16"/>
      <c r="L114" s="16"/>
      <c r="M114" s="16"/>
      <c r="N114" s="13"/>
      <c r="O114" s="16"/>
      <c r="P114" s="16"/>
      <c r="Q114" s="16"/>
      <c r="R114" s="16"/>
      <c r="S114" s="16"/>
      <c r="T114" s="16"/>
      <c r="U114" s="16"/>
      <c r="V114" s="16"/>
      <c r="W114" s="16"/>
      <c r="X114" s="13"/>
      <c r="Y114" s="17"/>
      <c r="Z114" s="23"/>
      <c r="AA114" s="16"/>
      <c r="AB114" s="16"/>
      <c r="AC114" s="16"/>
      <c r="AD114" s="16"/>
      <c r="AE114" s="16"/>
      <c r="AF114" s="16"/>
      <c r="AG114" s="16"/>
      <c r="AH114" s="16"/>
      <c r="AI114" s="16"/>
      <c r="AJ114" s="23"/>
      <c r="AK114" s="16"/>
      <c r="AL114" s="16"/>
      <c r="AM114" s="16"/>
      <c r="AN114" s="16"/>
      <c r="AO114" s="16"/>
      <c r="AP114" s="16"/>
      <c r="AQ114" s="16"/>
      <c r="AR114" s="16"/>
      <c r="AS114" s="16"/>
      <c r="AT114" s="23"/>
      <c r="AU114" s="24"/>
      <c r="AV114" s="24"/>
      <c r="AW114" s="24"/>
    </row>
    <row r="115" spans="1:49" s="4" customFormat="1" ht="18" customHeight="1" x14ac:dyDescent="0.2">
      <c r="A115" s="13"/>
      <c r="B115" s="14"/>
      <c r="C115" s="15"/>
      <c r="D115" s="13"/>
      <c r="E115" s="16"/>
      <c r="F115" s="16"/>
      <c r="G115" s="16"/>
      <c r="H115" s="16"/>
      <c r="I115" s="16"/>
      <c r="J115" s="16"/>
      <c r="K115" s="16"/>
      <c r="L115" s="16"/>
      <c r="M115" s="16"/>
      <c r="N115" s="13"/>
      <c r="O115" s="16"/>
      <c r="P115" s="16"/>
      <c r="Q115" s="16"/>
      <c r="R115" s="16"/>
      <c r="S115" s="16"/>
      <c r="T115" s="16"/>
      <c r="U115" s="16"/>
      <c r="V115" s="16"/>
      <c r="W115" s="16"/>
      <c r="X115" s="13"/>
      <c r="Y115" s="17"/>
      <c r="Z115" s="23"/>
      <c r="AA115" s="16"/>
      <c r="AB115" s="16"/>
      <c r="AC115" s="16"/>
      <c r="AD115" s="16"/>
      <c r="AE115" s="16"/>
      <c r="AF115" s="16"/>
      <c r="AG115" s="16"/>
      <c r="AH115" s="16"/>
      <c r="AI115" s="16"/>
      <c r="AJ115" s="23"/>
      <c r="AK115" s="16"/>
      <c r="AL115" s="16"/>
      <c r="AM115" s="16"/>
      <c r="AN115" s="16"/>
      <c r="AO115" s="16"/>
      <c r="AP115" s="16"/>
      <c r="AQ115" s="16"/>
      <c r="AR115" s="16"/>
      <c r="AS115" s="16"/>
      <c r="AT115" s="23"/>
      <c r="AU115" s="24"/>
      <c r="AV115" s="24"/>
      <c r="AW115" s="24"/>
    </row>
    <row r="116" spans="1:49" s="4" customFormat="1" ht="18" customHeight="1" x14ac:dyDescent="0.2">
      <c r="A116" s="13"/>
      <c r="B116" s="14"/>
      <c r="C116" s="15"/>
      <c r="D116" s="13"/>
      <c r="E116" s="16"/>
      <c r="F116" s="16"/>
      <c r="G116" s="16"/>
      <c r="H116" s="16"/>
      <c r="I116" s="16"/>
      <c r="J116" s="16"/>
      <c r="K116" s="16"/>
      <c r="L116" s="16"/>
      <c r="M116" s="16"/>
      <c r="N116" s="13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7"/>
      <c r="Z116" s="23"/>
      <c r="AA116" s="16"/>
      <c r="AB116" s="16"/>
      <c r="AC116" s="16"/>
      <c r="AD116" s="16"/>
      <c r="AE116" s="16"/>
      <c r="AF116" s="16"/>
      <c r="AG116" s="16"/>
      <c r="AH116" s="16"/>
      <c r="AI116" s="16"/>
      <c r="AJ116" s="23"/>
      <c r="AK116" s="16"/>
      <c r="AL116" s="16"/>
      <c r="AM116" s="16"/>
      <c r="AN116" s="16"/>
      <c r="AO116" s="16"/>
      <c r="AP116" s="16"/>
      <c r="AQ116" s="16"/>
      <c r="AR116" s="16"/>
      <c r="AS116" s="16"/>
      <c r="AT116" s="23"/>
      <c r="AU116" s="24"/>
      <c r="AV116" s="24"/>
      <c r="AW116" s="24"/>
    </row>
    <row r="117" spans="1:49" s="4" customFormat="1" ht="18" customHeight="1" x14ac:dyDescent="0.2">
      <c r="A117" s="13"/>
      <c r="B117" s="14"/>
      <c r="C117" s="15"/>
      <c r="D117" s="13"/>
      <c r="E117" s="16"/>
      <c r="F117" s="16"/>
      <c r="G117" s="16"/>
      <c r="H117" s="16"/>
      <c r="I117" s="16"/>
      <c r="J117" s="16"/>
      <c r="K117" s="16"/>
      <c r="L117" s="16"/>
      <c r="M117" s="16"/>
      <c r="N117" s="13"/>
      <c r="O117" s="16"/>
      <c r="P117" s="16"/>
      <c r="Q117" s="16"/>
      <c r="R117" s="16"/>
      <c r="S117" s="16"/>
      <c r="T117" s="16"/>
      <c r="U117" s="16"/>
      <c r="V117" s="16"/>
      <c r="W117" s="16"/>
      <c r="X117" s="13"/>
      <c r="Y117" s="17"/>
      <c r="Z117" s="23"/>
      <c r="AA117" s="16"/>
      <c r="AB117" s="16"/>
      <c r="AC117" s="16"/>
      <c r="AD117" s="16"/>
      <c r="AE117" s="16"/>
      <c r="AF117" s="16"/>
      <c r="AG117" s="16"/>
      <c r="AH117" s="16"/>
      <c r="AI117" s="16"/>
      <c r="AJ117" s="23"/>
      <c r="AK117" s="16"/>
      <c r="AL117" s="16"/>
      <c r="AM117" s="16"/>
      <c r="AN117" s="16"/>
      <c r="AO117" s="16"/>
      <c r="AP117" s="16"/>
      <c r="AQ117" s="16"/>
      <c r="AR117" s="16"/>
      <c r="AS117" s="16"/>
      <c r="AT117" s="23"/>
      <c r="AU117" s="24"/>
      <c r="AV117" s="24"/>
      <c r="AW117" s="24"/>
    </row>
    <row r="118" spans="1:49" s="4" customFormat="1" ht="18" customHeight="1" x14ac:dyDescent="0.2">
      <c r="A118" s="13"/>
      <c r="B118" s="14"/>
      <c r="C118" s="15"/>
      <c r="D118" s="13"/>
      <c r="E118" s="16"/>
      <c r="F118" s="16"/>
      <c r="G118" s="16"/>
      <c r="H118" s="16"/>
      <c r="I118" s="16"/>
      <c r="J118" s="16"/>
      <c r="K118" s="16"/>
      <c r="L118" s="16"/>
      <c r="M118" s="16"/>
      <c r="N118" s="13"/>
      <c r="O118" s="16"/>
      <c r="P118" s="16"/>
      <c r="Q118" s="16"/>
      <c r="R118" s="16"/>
      <c r="S118" s="16"/>
      <c r="T118" s="16"/>
      <c r="U118" s="16"/>
      <c r="V118" s="16"/>
      <c r="W118" s="16"/>
      <c r="X118" s="13"/>
      <c r="Y118" s="17"/>
      <c r="Z118" s="23"/>
      <c r="AA118" s="16"/>
      <c r="AB118" s="16"/>
      <c r="AC118" s="16"/>
      <c r="AD118" s="16"/>
      <c r="AE118" s="16"/>
      <c r="AF118" s="16"/>
      <c r="AG118" s="16"/>
      <c r="AH118" s="16"/>
      <c r="AI118" s="16"/>
      <c r="AJ118" s="23"/>
      <c r="AK118" s="16"/>
      <c r="AL118" s="16"/>
      <c r="AM118" s="16"/>
      <c r="AN118" s="16"/>
      <c r="AO118" s="16"/>
      <c r="AP118" s="16"/>
      <c r="AQ118" s="16"/>
      <c r="AR118" s="16"/>
      <c r="AS118" s="16"/>
      <c r="AT118" s="23"/>
      <c r="AU118" s="24"/>
      <c r="AV118" s="24"/>
      <c r="AW118" s="24"/>
    </row>
    <row r="119" spans="1:49" s="4" customFormat="1" ht="18" customHeight="1" x14ac:dyDescent="0.2">
      <c r="A119" s="13"/>
      <c r="B119" s="14"/>
      <c r="C119" s="15"/>
      <c r="D119" s="13"/>
      <c r="E119" s="16"/>
      <c r="F119" s="16"/>
      <c r="G119" s="16"/>
      <c r="H119" s="16"/>
      <c r="I119" s="16"/>
      <c r="J119" s="16"/>
      <c r="K119" s="16"/>
      <c r="L119" s="16"/>
      <c r="M119" s="16"/>
      <c r="N119" s="13"/>
      <c r="O119" s="16"/>
      <c r="P119" s="16"/>
      <c r="Q119" s="16"/>
      <c r="R119" s="16"/>
      <c r="S119" s="16"/>
      <c r="T119" s="16"/>
      <c r="U119" s="16"/>
      <c r="V119" s="16"/>
      <c r="W119" s="16"/>
      <c r="X119" s="13"/>
      <c r="Y119" s="17"/>
      <c r="Z119" s="23"/>
      <c r="AA119" s="16"/>
      <c r="AB119" s="16"/>
      <c r="AC119" s="16"/>
      <c r="AD119" s="16"/>
      <c r="AE119" s="16"/>
      <c r="AF119" s="16"/>
      <c r="AG119" s="16"/>
      <c r="AH119" s="16"/>
      <c r="AI119" s="16"/>
      <c r="AJ119" s="23"/>
      <c r="AK119" s="16"/>
      <c r="AL119" s="16"/>
      <c r="AM119" s="16"/>
      <c r="AN119" s="16"/>
      <c r="AO119" s="16"/>
      <c r="AP119" s="16"/>
      <c r="AQ119" s="16"/>
      <c r="AR119" s="16"/>
      <c r="AS119" s="16"/>
      <c r="AT119" s="23"/>
      <c r="AU119" s="24"/>
      <c r="AV119" s="24"/>
      <c r="AW119" s="24"/>
    </row>
    <row r="120" spans="1:49" s="4" customFormat="1" ht="18" customHeight="1" x14ac:dyDescent="0.2">
      <c r="A120" s="13"/>
      <c r="B120" s="14"/>
      <c r="C120" s="15"/>
      <c r="D120" s="13"/>
      <c r="E120" s="16"/>
      <c r="F120" s="16"/>
      <c r="G120" s="16"/>
      <c r="H120" s="16"/>
      <c r="I120" s="16"/>
      <c r="J120" s="16"/>
      <c r="K120" s="16"/>
      <c r="L120" s="16"/>
      <c r="M120" s="16"/>
      <c r="N120" s="13"/>
      <c r="O120" s="16"/>
      <c r="P120" s="16"/>
      <c r="Q120" s="16"/>
      <c r="R120" s="16"/>
      <c r="S120" s="16"/>
      <c r="T120" s="16"/>
      <c r="U120" s="16"/>
      <c r="V120" s="16"/>
      <c r="W120" s="16"/>
      <c r="X120" s="13"/>
      <c r="Y120" s="17"/>
      <c r="Z120" s="13"/>
      <c r="AA120" s="16"/>
      <c r="AB120" s="16"/>
      <c r="AC120" s="16"/>
      <c r="AD120" s="16"/>
      <c r="AE120" s="16"/>
      <c r="AF120" s="16"/>
      <c r="AG120" s="16"/>
      <c r="AH120" s="16"/>
      <c r="AI120" s="16"/>
      <c r="AJ120" s="13"/>
      <c r="AK120" s="16"/>
      <c r="AL120" s="16"/>
      <c r="AM120" s="16"/>
      <c r="AN120" s="16"/>
      <c r="AO120" s="16"/>
      <c r="AP120" s="16"/>
      <c r="AQ120" s="16"/>
      <c r="AR120" s="16"/>
      <c r="AS120" s="16"/>
      <c r="AT120" s="13"/>
      <c r="AU120" s="17"/>
      <c r="AV120" s="17"/>
      <c r="AW120" s="17"/>
    </row>
    <row r="121" spans="1:49" ht="18" customHeight="1" x14ac:dyDescent="0.25">
      <c r="A121" s="13"/>
      <c r="B121" s="14"/>
      <c r="C121" s="15"/>
      <c r="D121" s="23"/>
      <c r="E121" s="16"/>
      <c r="F121" s="16"/>
      <c r="G121" s="16"/>
      <c r="H121" s="16"/>
      <c r="I121" s="16"/>
      <c r="J121" s="16"/>
      <c r="K121" s="16"/>
      <c r="L121" s="16"/>
      <c r="M121" s="16"/>
      <c r="N121" s="23"/>
      <c r="O121" s="16"/>
      <c r="P121" s="16"/>
      <c r="Q121" s="16"/>
      <c r="R121" s="16"/>
      <c r="S121" s="16"/>
      <c r="T121" s="16"/>
      <c r="U121" s="16"/>
      <c r="V121" s="16"/>
      <c r="W121" s="16"/>
      <c r="X121" s="23"/>
      <c r="Y121" s="24"/>
    </row>
    <row r="122" spans="1:49" x14ac:dyDescent="0.25">
      <c r="A122" s="13"/>
      <c r="B122" s="14"/>
      <c r="C122" s="15"/>
      <c r="D122" s="23"/>
      <c r="E122" s="16"/>
      <c r="F122" s="16"/>
      <c r="G122" s="16"/>
      <c r="H122" s="16"/>
      <c r="I122" s="16"/>
      <c r="J122" s="16"/>
      <c r="K122" s="16"/>
      <c r="L122" s="16"/>
      <c r="M122" s="16"/>
      <c r="N122" s="23"/>
      <c r="O122" s="16"/>
      <c r="P122" s="16"/>
      <c r="Q122" s="16"/>
      <c r="R122" s="16"/>
      <c r="S122" s="16"/>
      <c r="T122" s="16"/>
      <c r="U122" s="16"/>
      <c r="V122" s="16"/>
      <c r="W122" s="16"/>
      <c r="X122" s="23"/>
      <c r="Y122" s="24"/>
    </row>
    <row r="123" spans="1:49" x14ac:dyDescent="0.25">
      <c r="A123" s="13"/>
      <c r="B123" s="14"/>
      <c r="C123" s="15"/>
      <c r="D123" s="23"/>
      <c r="E123" s="16"/>
      <c r="F123" s="16"/>
      <c r="G123" s="16"/>
      <c r="H123" s="16"/>
      <c r="I123" s="16"/>
      <c r="J123" s="16"/>
      <c r="K123" s="16"/>
      <c r="L123" s="16"/>
      <c r="M123" s="16"/>
      <c r="N123" s="23"/>
      <c r="O123" s="16"/>
      <c r="P123" s="16"/>
      <c r="Q123" s="16"/>
      <c r="R123" s="16"/>
      <c r="S123" s="16"/>
      <c r="T123" s="16"/>
      <c r="U123" s="16"/>
      <c r="V123" s="16"/>
      <c r="W123" s="16"/>
      <c r="X123" s="23"/>
      <c r="Y123" s="24"/>
    </row>
    <row r="124" spans="1:49" x14ac:dyDescent="0.25">
      <c r="A124" s="13"/>
      <c r="B124" s="14"/>
      <c r="C124" s="15"/>
      <c r="D124" s="23"/>
      <c r="E124" s="16"/>
      <c r="F124" s="16"/>
      <c r="G124" s="16"/>
      <c r="H124" s="16"/>
      <c r="I124" s="16"/>
      <c r="J124" s="16"/>
      <c r="K124" s="16"/>
      <c r="L124" s="16"/>
      <c r="M124" s="16"/>
      <c r="N124" s="23"/>
      <c r="O124" s="16"/>
      <c r="P124" s="16"/>
      <c r="Q124" s="16"/>
      <c r="R124" s="16"/>
      <c r="S124" s="16"/>
      <c r="T124" s="16"/>
      <c r="U124" s="16"/>
      <c r="V124" s="16"/>
      <c r="W124" s="16"/>
      <c r="X124" s="23"/>
      <c r="Y124" s="24"/>
    </row>
    <row r="125" spans="1:49" x14ac:dyDescent="0.25">
      <c r="A125" s="13"/>
      <c r="B125" s="14"/>
      <c r="C125" s="15"/>
      <c r="D125" s="23"/>
      <c r="E125" s="16"/>
      <c r="F125" s="16"/>
      <c r="G125" s="16"/>
      <c r="H125" s="16"/>
      <c r="I125" s="16"/>
      <c r="J125" s="16"/>
      <c r="K125" s="16"/>
      <c r="L125" s="16"/>
      <c r="M125" s="16"/>
      <c r="N125" s="23"/>
      <c r="O125" s="16"/>
      <c r="P125" s="16"/>
      <c r="Q125" s="16"/>
      <c r="R125" s="16"/>
      <c r="S125" s="16"/>
      <c r="T125" s="16"/>
      <c r="U125" s="16"/>
      <c r="V125" s="16"/>
      <c r="W125" s="16"/>
      <c r="X125" s="23"/>
      <c r="Y125" s="24"/>
    </row>
    <row r="126" spans="1:49" x14ac:dyDescent="0.25">
      <c r="A126" s="13"/>
      <c r="B126" s="14"/>
      <c r="C126" s="15"/>
      <c r="D126" s="23"/>
      <c r="E126" s="16"/>
      <c r="F126" s="16"/>
      <c r="G126" s="16"/>
      <c r="H126" s="16"/>
      <c r="I126" s="16"/>
      <c r="J126" s="16"/>
      <c r="K126" s="16"/>
      <c r="L126" s="16"/>
      <c r="M126" s="16"/>
      <c r="N126" s="23"/>
      <c r="O126" s="16"/>
      <c r="P126" s="16"/>
      <c r="Q126" s="16"/>
      <c r="R126" s="16"/>
      <c r="S126" s="16"/>
      <c r="T126" s="16"/>
      <c r="U126" s="16"/>
      <c r="V126" s="16"/>
      <c r="W126" s="16"/>
      <c r="X126" s="23"/>
      <c r="Y126" s="24"/>
    </row>
    <row r="127" spans="1:49" x14ac:dyDescent="0.25">
      <c r="A127" s="13"/>
      <c r="B127" s="14"/>
      <c r="C127" s="15"/>
      <c r="D127" s="23"/>
      <c r="E127" s="16"/>
      <c r="F127" s="16"/>
      <c r="G127" s="16"/>
      <c r="H127" s="16"/>
      <c r="I127" s="16"/>
      <c r="J127" s="16"/>
      <c r="K127" s="16"/>
      <c r="L127" s="16"/>
      <c r="M127" s="16"/>
      <c r="N127" s="23"/>
      <c r="O127" s="16"/>
      <c r="P127" s="16"/>
      <c r="Q127" s="16"/>
      <c r="R127" s="16"/>
      <c r="S127" s="16"/>
      <c r="T127" s="16"/>
      <c r="U127" s="16"/>
      <c r="V127" s="16"/>
      <c r="W127" s="16"/>
      <c r="X127" s="23"/>
      <c r="Y127" s="24"/>
    </row>
    <row r="128" spans="1:49" x14ac:dyDescent="0.25">
      <c r="A128" s="13"/>
      <c r="B128" s="14"/>
      <c r="C128" s="15"/>
      <c r="D128" s="23"/>
      <c r="E128" s="16"/>
      <c r="F128" s="16"/>
      <c r="G128" s="16"/>
      <c r="H128" s="16"/>
      <c r="I128" s="16"/>
      <c r="J128" s="16"/>
      <c r="K128" s="16"/>
      <c r="L128" s="16"/>
      <c r="M128" s="16"/>
      <c r="N128" s="23"/>
      <c r="O128" s="16"/>
      <c r="P128" s="16"/>
      <c r="Q128" s="16"/>
      <c r="R128" s="16"/>
      <c r="S128" s="16"/>
      <c r="T128" s="16"/>
      <c r="U128" s="16"/>
      <c r="V128" s="16"/>
      <c r="W128" s="16"/>
      <c r="X128" s="23"/>
      <c r="Y128" s="24"/>
    </row>
  </sheetData>
  <autoFilter ref="A6:BA6">
    <sortState ref="A7:BA102">
      <sortCondition ref="A6"/>
    </sortState>
  </autoFilter>
  <sortState ref="B7:BA77">
    <sortCondition ref="Y7:Y77"/>
    <sortCondition ref="AX7:AX77"/>
    <sortCondition ref="AY7:AY77"/>
    <sortCondition ref="AZ7:AZ77"/>
    <sortCondition ref="BA7:BA77"/>
  </sortState>
  <mergeCells count="8">
    <mergeCell ref="A1:Y1"/>
    <mergeCell ref="A2:Y2"/>
    <mergeCell ref="A3:C3"/>
    <mergeCell ref="E3:AW3"/>
    <mergeCell ref="A4:A5"/>
    <mergeCell ref="B4:C5"/>
    <mergeCell ref="D4:D5"/>
    <mergeCell ref="Z4:Z5"/>
  </mergeCells>
  <phoneticPr fontId="2" type="noConversion"/>
  <printOptions horizontalCentered="1"/>
  <pageMargins left="0.39370078740157483" right="0.39370078740157483" top="1.1811023622047245" bottom="0.39370078740157483" header="0" footer="0"/>
  <pageSetup paperSize="9" scale="63" fitToHeight="2" orientation="portrait" verticalDpi="4294967293" r:id="rId1"/>
  <headerFooter alignWithMargins="0"/>
  <rowBreaks count="1" manualBreakCount="1">
    <brk id="56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2"/>
  <sheetViews>
    <sheetView view="pageBreakPreview" zoomScale="75" zoomScaleNormal="100" zoomScaleSheetLayoutView="75" workbookViewId="0">
      <selection activeCell="BR18" sqref="BR18"/>
    </sheetView>
  </sheetViews>
  <sheetFormatPr defaultColWidth="9" defaultRowHeight="14.4" x14ac:dyDescent="0.25"/>
  <cols>
    <col min="1" max="1" width="4.19921875" style="8" customWidth="1"/>
    <col min="2" max="2" width="9.3984375" style="9" bestFit="1" customWidth="1"/>
    <col min="3" max="3" width="18.09765625" style="9" customWidth="1"/>
    <col min="4" max="4" width="5.59765625" style="10" bestFit="1" customWidth="1"/>
    <col min="5" max="7" width="3.09765625" style="10" customWidth="1"/>
    <col min="8" max="8" width="3" style="10" customWidth="1"/>
    <col min="9" max="13" width="3.09765625" style="10" customWidth="1"/>
    <col min="14" max="14" width="4.19921875" style="10" customWidth="1"/>
    <col min="15" max="23" width="3.09765625" style="10" customWidth="1"/>
    <col min="24" max="24" width="4.19921875" style="10" customWidth="1"/>
    <col min="25" max="25" width="7.8984375" style="10" customWidth="1"/>
    <col min="26" max="26" width="5.59765625" style="10" hidden="1" customWidth="1"/>
    <col min="27" max="29" width="3.09765625" style="10" hidden="1" customWidth="1"/>
    <col min="30" max="30" width="3" style="10" hidden="1" customWidth="1"/>
    <col min="31" max="35" width="3.09765625" style="10" hidden="1" customWidth="1"/>
    <col min="36" max="36" width="4.19921875" style="10" hidden="1" customWidth="1"/>
    <col min="37" max="45" width="3.09765625" style="10" hidden="1" customWidth="1"/>
    <col min="46" max="46" width="4.19921875" style="10" hidden="1" customWidth="1"/>
    <col min="47" max="49" width="7.8984375" style="10" hidden="1" customWidth="1"/>
    <col min="50" max="51" width="7.8984375" style="10" customWidth="1"/>
    <col min="52" max="52" width="4.19921875" style="65" customWidth="1"/>
    <col min="53" max="56" width="3.69921875" style="65" customWidth="1"/>
    <col min="57" max="65" width="3.69921875" style="11" customWidth="1"/>
    <col min="66" max="16384" width="9" style="11"/>
  </cols>
  <sheetData>
    <row r="1" spans="1:64" s="1" customFormat="1" ht="32.4" x14ac:dyDescent="0.4">
      <c r="A1" s="121" t="s">
        <v>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55"/>
      <c r="BA1" s="55"/>
      <c r="BB1" s="55"/>
      <c r="BC1" s="55"/>
      <c r="BD1" s="55"/>
    </row>
    <row r="2" spans="1:64" s="1" customFormat="1" ht="20.399999999999999" x14ac:dyDescent="0.4">
      <c r="A2" s="107" t="s">
        <v>201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55"/>
      <c r="BA2" s="55"/>
      <c r="BB2" s="55"/>
      <c r="BC2" s="55"/>
      <c r="BD2" s="55"/>
    </row>
    <row r="3" spans="1:64" s="2" customFormat="1" ht="16.2" thickBot="1" x14ac:dyDescent="0.3">
      <c r="A3" s="108"/>
      <c r="B3" s="108"/>
      <c r="C3" s="108"/>
      <c r="D3" s="25"/>
      <c r="E3" s="109" t="s">
        <v>202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56"/>
      <c r="BA3" s="56"/>
      <c r="BB3" s="56"/>
      <c r="BC3" s="56"/>
      <c r="BD3" s="56"/>
      <c r="BE3" s="4"/>
      <c r="BF3" s="4"/>
      <c r="BG3" s="4"/>
      <c r="BH3" s="4"/>
      <c r="BI3" s="4"/>
      <c r="BJ3" s="4"/>
      <c r="BK3" s="4"/>
      <c r="BL3" s="4"/>
    </row>
    <row r="4" spans="1:64" s="4" customFormat="1" ht="13.2" x14ac:dyDescent="0.2">
      <c r="A4" s="111" t="s">
        <v>0</v>
      </c>
      <c r="B4" s="113" t="s">
        <v>1</v>
      </c>
      <c r="C4" s="114"/>
      <c r="D4" s="117" t="s">
        <v>2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 t="s">
        <v>3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 t="s">
        <v>4</v>
      </c>
      <c r="Y4" s="26" t="s">
        <v>200</v>
      </c>
      <c r="Z4" s="117" t="s">
        <v>2</v>
      </c>
      <c r="AA4" s="26">
        <v>1</v>
      </c>
      <c r="AB4" s="26">
        <v>2</v>
      </c>
      <c r="AC4" s="26">
        <v>3</v>
      </c>
      <c r="AD4" s="26">
        <v>4</v>
      </c>
      <c r="AE4" s="26">
        <v>5</v>
      </c>
      <c r="AF4" s="26">
        <v>6</v>
      </c>
      <c r="AG4" s="26">
        <v>7</v>
      </c>
      <c r="AH4" s="26">
        <v>8</v>
      </c>
      <c r="AI4" s="26">
        <v>9</v>
      </c>
      <c r="AJ4" s="26" t="s">
        <v>3</v>
      </c>
      <c r="AK4" s="26">
        <v>10</v>
      </c>
      <c r="AL4" s="26">
        <v>11</v>
      </c>
      <c r="AM4" s="26">
        <v>12</v>
      </c>
      <c r="AN4" s="26">
        <v>13</v>
      </c>
      <c r="AO4" s="26">
        <v>14</v>
      </c>
      <c r="AP4" s="26">
        <v>15</v>
      </c>
      <c r="AQ4" s="26">
        <v>16</v>
      </c>
      <c r="AR4" s="26">
        <v>17</v>
      </c>
      <c r="AS4" s="26">
        <v>18</v>
      </c>
      <c r="AT4" s="26" t="s">
        <v>4</v>
      </c>
      <c r="AU4" s="26" t="s">
        <v>5</v>
      </c>
      <c r="AV4" s="26" t="s">
        <v>10</v>
      </c>
      <c r="AW4" s="26" t="s">
        <v>5</v>
      </c>
      <c r="AX4" s="26" t="s">
        <v>34</v>
      </c>
      <c r="AY4" s="27" t="s">
        <v>57</v>
      </c>
      <c r="AZ4" s="56"/>
      <c r="BA4" s="56"/>
      <c r="BB4" s="56"/>
      <c r="BC4" s="56"/>
      <c r="BD4" s="56"/>
    </row>
    <row r="5" spans="1:64" s="4" customFormat="1" ht="15" thickBot="1" x14ac:dyDescent="0.25">
      <c r="A5" s="112"/>
      <c r="B5" s="115"/>
      <c r="C5" s="116"/>
      <c r="D5" s="118"/>
      <c r="E5" s="36">
        <v>4</v>
      </c>
      <c r="F5" s="36">
        <v>3</v>
      </c>
      <c r="G5" s="36">
        <v>4</v>
      </c>
      <c r="H5" s="36">
        <v>5</v>
      </c>
      <c r="I5" s="36">
        <v>4</v>
      </c>
      <c r="J5" s="36">
        <v>4</v>
      </c>
      <c r="K5" s="36">
        <v>4</v>
      </c>
      <c r="L5" s="36">
        <v>3</v>
      </c>
      <c r="M5" s="36">
        <v>5</v>
      </c>
      <c r="N5" s="36">
        <f>SUM(E5:M5)</f>
        <v>36</v>
      </c>
      <c r="O5" s="36">
        <v>4</v>
      </c>
      <c r="P5" s="36">
        <v>5</v>
      </c>
      <c r="Q5" s="36">
        <v>4</v>
      </c>
      <c r="R5" s="36">
        <v>3</v>
      </c>
      <c r="S5" s="36">
        <v>4</v>
      </c>
      <c r="T5" s="36">
        <v>5</v>
      </c>
      <c r="U5" s="36">
        <v>3</v>
      </c>
      <c r="V5" s="36">
        <v>4</v>
      </c>
      <c r="W5" s="36">
        <v>4</v>
      </c>
      <c r="X5" s="36">
        <f>SUM(O5:W5)</f>
        <v>36</v>
      </c>
      <c r="Y5" s="57">
        <v>72</v>
      </c>
      <c r="Z5" s="118"/>
      <c r="AA5" s="36">
        <v>5</v>
      </c>
      <c r="AB5" s="36">
        <v>4</v>
      </c>
      <c r="AC5" s="36">
        <v>4</v>
      </c>
      <c r="AD5" s="36">
        <v>4</v>
      </c>
      <c r="AE5" s="36">
        <v>3</v>
      </c>
      <c r="AF5" s="36">
        <v>4</v>
      </c>
      <c r="AG5" s="36">
        <v>5</v>
      </c>
      <c r="AH5" s="36">
        <v>3</v>
      </c>
      <c r="AI5" s="36">
        <v>4</v>
      </c>
      <c r="AJ5" s="36">
        <v>36</v>
      </c>
      <c r="AK5" s="36">
        <v>4</v>
      </c>
      <c r="AL5" s="36">
        <v>4</v>
      </c>
      <c r="AM5" s="36">
        <v>3</v>
      </c>
      <c r="AN5" s="36">
        <v>5</v>
      </c>
      <c r="AO5" s="36">
        <v>4</v>
      </c>
      <c r="AP5" s="36">
        <v>3</v>
      </c>
      <c r="AQ5" s="36">
        <v>4</v>
      </c>
      <c r="AR5" s="36">
        <v>5</v>
      </c>
      <c r="AS5" s="36">
        <v>4</v>
      </c>
      <c r="AT5" s="36">
        <v>36</v>
      </c>
      <c r="AU5" s="57">
        <v>72</v>
      </c>
      <c r="AV5" s="57">
        <v>72</v>
      </c>
      <c r="AW5" s="57">
        <v>144</v>
      </c>
      <c r="AX5" s="57">
        <v>72</v>
      </c>
      <c r="AY5" s="37">
        <f>Y5+AX5</f>
        <v>144</v>
      </c>
      <c r="AZ5" s="56" t="s">
        <v>58</v>
      </c>
      <c r="BA5" s="56" t="s">
        <v>9</v>
      </c>
      <c r="BB5" s="56" t="s">
        <v>6</v>
      </c>
      <c r="BC5" s="56" t="s">
        <v>7</v>
      </c>
      <c r="BD5" s="56" t="s">
        <v>8</v>
      </c>
      <c r="BE5" s="4" t="s">
        <v>59</v>
      </c>
      <c r="BF5" s="4" t="s">
        <v>60</v>
      </c>
      <c r="BG5" s="4" t="s">
        <v>61</v>
      </c>
      <c r="BH5" s="4" t="s">
        <v>62</v>
      </c>
      <c r="BI5" s="4" t="s">
        <v>63</v>
      </c>
      <c r="BJ5" s="4" t="s">
        <v>64</v>
      </c>
      <c r="BK5" s="4" t="s">
        <v>65</v>
      </c>
      <c r="BL5" s="4" t="s">
        <v>66</v>
      </c>
    </row>
    <row r="6" spans="1:64" s="4" customFormat="1" x14ac:dyDescent="0.2">
      <c r="A6" s="39"/>
      <c r="B6" s="40"/>
      <c r="C6" s="41"/>
      <c r="D6" s="67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68"/>
      <c r="Z6" s="67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68"/>
      <c r="AV6" s="68"/>
      <c r="AW6" s="68"/>
      <c r="AX6" s="68"/>
      <c r="AY6" s="43"/>
      <c r="AZ6" s="56"/>
      <c r="BA6" s="56"/>
      <c r="BB6" s="56"/>
      <c r="BC6" s="56"/>
      <c r="BD6" s="56"/>
    </row>
    <row r="7" spans="1:64" s="4" customFormat="1" ht="17.399999999999999" x14ac:dyDescent="0.2">
      <c r="A7" s="28">
        <v>1</v>
      </c>
      <c r="B7" s="22" t="s">
        <v>100</v>
      </c>
      <c r="C7" s="22" t="s">
        <v>258</v>
      </c>
      <c r="D7" s="18">
        <f>(Y7+AX7)-144</f>
        <v>-3</v>
      </c>
      <c r="E7" s="7">
        <v>4</v>
      </c>
      <c r="F7" s="7">
        <v>3</v>
      </c>
      <c r="G7" s="7">
        <v>4</v>
      </c>
      <c r="H7" s="7">
        <v>5</v>
      </c>
      <c r="I7" s="7">
        <v>4</v>
      </c>
      <c r="J7" s="7">
        <v>5</v>
      </c>
      <c r="K7" s="7">
        <v>4</v>
      </c>
      <c r="L7" s="7">
        <v>3</v>
      </c>
      <c r="M7" s="7">
        <v>5</v>
      </c>
      <c r="N7" s="19">
        <f>SUM(E7:M7)</f>
        <v>37</v>
      </c>
      <c r="O7" s="7">
        <v>4</v>
      </c>
      <c r="P7" s="7">
        <v>5</v>
      </c>
      <c r="Q7" s="7">
        <v>4</v>
      </c>
      <c r="R7" s="7">
        <v>3</v>
      </c>
      <c r="S7" s="7">
        <v>3</v>
      </c>
      <c r="T7" s="7">
        <v>4</v>
      </c>
      <c r="U7" s="7">
        <v>3</v>
      </c>
      <c r="V7" s="7">
        <v>4</v>
      </c>
      <c r="W7" s="7">
        <v>4</v>
      </c>
      <c r="X7" s="19">
        <f>SUM(O7:W7)</f>
        <v>34</v>
      </c>
      <c r="Y7" s="20">
        <f>N7+X7</f>
        <v>71</v>
      </c>
      <c r="Z7" s="58"/>
      <c r="AA7" s="59"/>
      <c r="AB7" s="59"/>
      <c r="AC7" s="59"/>
      <c r="AD7" s="59"/>
      <c r="AE7" s="59"/>
      <c r="AF7" s="59"/>
      <c r="AG7" s="59"/>
      <c r="AH7" s="59"/>
      <c r="AI7" s="59"/>
      <c r="AJ7" s="60"/>
      <c r="AK7" s="59"/>
      <c r="AL7" s="59"/>
      <c r="AM7" s="59"/>
      <c r="AN7" s="59"/>
      <c r="AO7" s="59"/>
      <c r="AP7" s="59"/>
      <c r="AQ7" s="59"/>
      <c r="AR7" s="59"/>
      <c r="AS7" s="59"/>
      <c r="AT7" s="60"/>
      <c r="AU7" s="20"/>
      <c r="AV7" s="20"/>
      <c r="AW7" s="20"/>
      <c r="AX7" s="20">
        <v>70</v>
      </c>
      <c r="AY7" s="29">
        <f>SUM(Y7:AX7)</f>
        <v>141</v>
      </c>
      <c r="AZ7" s="56">
        <f>Y7</f>
        <v>71</v>
      </c>
      <c r="BA7" s="56">
        <f>X7</f>
        <v>34</v>
      </c>
      <c r="BB7" s="56">
        <f>W7+V7+U7+T7+S7+R7</f>
        <v>21</v>
      </c>
      <c r="BC7" s="56">
        <f>W7+V7+U7</f>
        <v>11</v>
      </c>
      <c r="BD7" s="56">
        <f>W7</f>
        <v>4</v>
      </c>
      <c r="BE7" s="4">
        <f>V7</f>
        <v>4</v>
      </c>
      <c r="BF7" s="4">
        <f>U7</f>
        <v>3</v>
      </c>
      <c r="BG7" s="4">
        <f>T7</f>
        <v>4</v>
      </c>
      <c r="BH7" s="4">
        <f>S7</f>
        <v>3</v>
      </c>
      <c r="BI7" s="4">
        <f>R7</f>
        <v>3</v>
      </c>
      <c r="BJ7" s="4">
        <f>Q7</f>
        <v>4</v>
      </c>
      <c r="BK7" s="4">
        <f>P7</f>
        <v>5</v>
      </c>
      <c r="BL7" s="4">
        <f>O7</f>
        <v>4</v>
      </c>
    </row>
    <row r="8" spans="1:64" s="61" customFormat="1" ht="17.399999999999999" x14ac:dyDescent="0.2">
      <c r="A8" s="28">
        <v>2</v>
      </c>
      <c r="B8" s="22" t="s">
        <v>17</v>
      </c>
      <c r="C8" s="22" t="s">
        <v>264</v>
      </c>
      <c r="D8" s="18">
        <f>(Y8+AX8)-144</f>
        <v>0</v>
      </c>
      <c r="E8" s="7">
        <v>4</v>
      </c>
      <c r="F8" s="7">
        <v>3</v>
      </c>
      <c r="G8" s="7">
        <v>4</v>
      </c>
      <c r="H8" s="7">
        <v>5</v>
      </c>
      <c r="I8" s="7">
        <v>4</v>
      </c>
      <c r="J8" s="7">
        <v>4</v>
      </c>
      <c r="K8" s="7">
        <v>4</v>
      </c>
      <c r="L8" s="7">
        <v>3</v>
      </c>
      <c r="M8" s="7">
        <v>6</v>
      </c>
      <c r="N8" s="19">
        <f>SUM(E8:M8)</f>
        <v>37</v>
      </c>
      <c r="O8" s="7">
        <v>4</v>
      </c>
      <c r="P8" s="7">
        <v>6</v>
      </c>
      <c r="Q8" s="7">
        <v>4</v>
      </c>
      <c r="R8" s="7">
        <v>3</v>
      </c>
      <c r="S8" s="7">
        <v>4</v>
      </c>
      <c r="T8" s="7">
        <v>5</v>
      </c>
      <c r="U8" s="7">
        <v>3</v>
      </c>
      <c r="V8" s="7">
        <v>4</v>
      </c>
      <c r="W8" s="7">
        <v>4</v>
      </c>
      <c r="X8" s="19">
        <f>SUM(O8:W8)</f>
        <v>37</v>
      </c>
      <c r="Y8" s="20">
        <f>N8+X8</f>
        <v>74</v>
      </c>
      <c r="Z8" s="58"/>
      <c r="AA8" s="59"/>
      <c r="AB8" s="59"/>
      <c r="AC8" s="59"/>
      <c r="AD8" s="59"/>
      <c r="AE8" s="59"/>
      <c r="AF8" s="59"/>
      <c r="AG8" s="59"/>
      <c r="AH8" s="59"/>
      <c r="AI8" s="59"/>
      <c r="AJ8" s="60"/>
      <c r="AK8" s="59"/>
      <c r="AL8" s="59"/>
      <c r="AM8" s="59"/>
      <c r="AN8" s="59"/>
      <c r="AO8" s="59"/>
      <c r="AP8" s="59"/>
      <c r="AQ8" s="59"/>
      <c r="AR8" s="59"/>
      <c r="AS8" s="59"/>
      <c r="AT8" s="60"/>
      <c r="AU8" s="20"/>
      <c r="AV8" s="20"/>
      <c r="AW8" s="20"/>
      <c r="AX8" s="20">
        <v>70</v>
      </c>
      <c r="AY8" s="29">
        <f>SUM(Y8:AX8)</f>
        <v>144</v>
      </c>
      <c r="AZ8" s="56">
        <f>Y8</f>
        <v>74</v>
      </c>
      <c r="BA8" s="56">
        <f>X8</f>
        <v>37</v>
      </c>
      <c r="BB8" s="56">
        <f>W8+V8+U8+T8+S8+R8</f>
        <v>23</v>
      </c>
      <c r="BC8" s="56">
        <f>W8+V8+U8</f>
        <v>11</v>
      </c>
      <c r="BD8" s="56">
        <f>W8</f>
        <v>4</v>
      </c>
      <c r="BE8" s="4">
        <f>V8</f>
        <v>4</v>
      </c>
      <c r="BF8" s="4">
        <f>U8</f>
        <v>3</v>
      </c>
      <c r="BG8" s="4">
        <f>T8</f>
        <v>5</v>
      </c>
      <c r="BH8" s="4">
        <f>S8</f>
        <v>4</v>
      </c>
      <c r="BI8" s="4">
        <f>R8</f>
        <v>3</v>
      </c>
      <c r="BJ8" s="4">
        <f>Q8</f>
        <v>4</v>
      </c>
      <c r="BK8" s="4">
        <f>P8</f>
        <v>6</v>
      </c>
      <c r="BL8" s="4">
        <f>O8</f>
        <v>4</v>
      </c>
    </row>
    <row r="9" spans="1:64" s="61" customFormat="1" ht="17.399999999999999" x14ac:dyDescent="0.2">
      <c r="A9" s="28">
        <v>3</v>
      </c>
      <c r="B9" s="22" t="s">
        <v>75</v>
      </c>
      <c r="C9" s="22" t="s">
        <v>273</v>
      </c>
      <c r="D9" s="18">
        <f>(Y9+AX9)-144</f>
        <v>1</v>
      </c>
      <c r="E9" s="7">
        <v>4</v>
      </c>
      <c r="F9" s="7">
        <v>3</v>
      </c>
      <c r="G9" s="7">
        <v>4</v>
      </c>
      <c r="H9" s="7">
        <v>5</v>
      </c>
      <c r="I9" s="7">
        <v>4</v>
      </c>
      <c r="J9" s="7">
        <v>3</v>
      </c>
      <c r="K9" s="7">
        <v>4</v>
      </c>
      <c r="L9" s="7">
        <v>3</v>
      </c>
      <c r="M9" s="7">
        <v>5</v>
      </c>
      <c r="N9" s="19">
        <f>SUM(E9:M9)</f>
        <v>35</v>
      </c>
      <c r="O9" s="7">
        <v>4</v>
      </c>
      <c r="P9" s="7">
        <v>5</v>
      </c>
      <c r="Q9" s="7">
        <v>4</v>
      </c>
      <c r="R9" s="7">
        <v>3</v>
      </c>
      <c r="S9" s="7">
        <v>4</v>
      </c>
      <c r="T9" s="7">
        <v>4</v>
      </c>
      <c r="U9" s="7">
        <v>2</v>
      </c>
      <c r="V9" s="7">
        <v>4</v>
      </c>
      <c r="W9" s="7">
        <v>5</v>
      </c>
      <c r="X9" s="19">
        <f>SUM(O9:W9)</f>
        <v>35</v>
      </c>
      <c r="Y9" s="20">
        <f>N9+X9</f>
        <v>70</v>
      </c>
      <c r="Z9" s="58"/>
      <c r="AA9" s="59"/>
      <c r="AB9" s="59"/>
      <c r="AC9" s="59"/>
      <c r="AD9" s="59"/>
      <c r="AE9" s="59"/>
      <c r="AF9" s="59"/>
      <c r="AG9" s="59"/>
      <c r="AH9" s="59"/>
      <c r="AI9" s="59"/>
      <c r="AJ9" s="60"/>
      <c r="AK9" s="59"/>
      <c r="AL9" s="59"/>
      <c r="AM9" s="59"/>
      <c r="AN9" s="59"/>
      <c r="AO9" s="59"/>
      <c r="AP9" s="59"/>
      <c r="AQ9" s="59"/>
      <c r="AR9" s="59"/>
      <c r="AS9" s="59"/>
      <c r="AT9" s="60"/>
      <c r="AU9" s="20"/>
      <c r="AV9" s="20"/>
      <c r="AW9" s="20"/>
      <c r="AX9" s="20">
        <v>75</v>
      </c>
      <c r="AY9" s="29">
        <f>SUM(Y9:AX9)</f>
        <v>145</v>
      </c>
      <c r="AZ9" s="56">
        <f>Y9</f>
        <v>70</v>
      </c>
      <c r="BA9" s="56">
        <f>X9</f>
        <v>35</v>
      </c>
      <c r="BB9" s="56">
        <f>W9+V9+U9+T9+S9+R9</f>
        <v>22</v>
      </c>
      <c r="BC9" s="56">
        <f>W9+V9+U9</f>
        <v>11</v>
      </c>
      <c r="BD9" s="56">
        <f>W9</f>
        <v>5</v>
      </c>
      <c r="BE9" s="4">
        <f>V9</f>
        <v>4</v>
      </c>
      <c r="BF9" s="4">
        <f>U9</f>
        <v>2</v>
      </c>
      <c r="BG9" s="4">
        <f>T9</f>
        <v>4</v>
      </c>
      <c r="BH9" s="4">
        <f>S9</f>
        <v>4</v>
      </c>
      <c r="BI9" s="4">
        <f>R9</f>
        <v>3</v>
      </c>
      <c r="BJ9" s="4">
        <f>Q9</f>
        <v>4</v>
      </c>
      <c r="BK9" s="4">
        <f>P9</f>
        <v>5</v>
      </c>
      <c r="BL9" s="4">
        <f>O9</f>
        <v>4</v>
      </c>
    </row>
    <row r="10" spans="1:64" s="61" customFormat="1" ht="17.399999999999999" x14ac:dyDescent="0.2">
      <c r="A10" s="28">
        <v>4</v>
      </c>
      <c r="B10" s="22" t="s">
        <v>12</v>
      </c>
      <c r="C10" s="22" t="s">
        <v>263</v>
      </c>
      <c r="D10" s="18">
        <f>(Y10+AX10)-144</f>
        <v>2</v>
      </c>
      <c r="E10" s="7">
        <v>3</v>
      </c>
      <c r="F10" s="7">
        <v>3</v>
      </c>
      <c r="G10" s="7">
        <v>4</v>
      </c>
      <c r="H10" s="7">
        <v>5</v>
      </c>
      <c r="I10" s="7">
        <v>4</v>
      </c>
      <c r="J10" s="7">
        <v>4</v>
      </c>
      <c r="K10" s="7">
        <v>4</v>
      </c>
      <c r="L10" s="7">
        <v>3</v>
      </c>
      <c r="M10" s="7">
        <v>5</v>
      </c>
      <c r="N10" s="19">
        <f>SUM(E10:M10)</f>
        <v>35</v>
      </c>
      <c r="O10" s="7">
        <v>4</v>
      </c>
      <c r="P10" s="7">
        <v>5</v>
      </c>
      <c r="Q10" s="7">
        <v>5</v>
      </c>
      <c r="R10" s="7">
        <v>2</v>
      </c>
      <c r="S10" s="7">
        <v>3</v>
      </c>
      <c r="T10" s="7">
        <v>5</v>
      </c>
      <c r="U10" s="7">
        <v>3</v>
      </c>
      <c r="V10" s="7">
        <v>4</v>
      </c>
      <c r="W10" s="7">
        <v>3</v>
      </c>
      <c r="X10" s="19">
        <f>SUM(O10:W10)</f>
        <v>34</v>
      </c>
      <c r="Y10" s="20">
        <f>N10+X10</f>
        <v>69</v>
      </c>
      <c r="Z10" s="58"/>
      <c r="AA10" s="59"/>
      <c r="AB10" s="59"/>
      <c r="AC10" s="59"/>
      <c r="AD10" s="59"/>
      <c r="AE10" s="59"/>
      <c r="AF10" s="59"/>
      <c r="AG10" s="59"/>
      <c r="AH10" s="59"/>
      <c r="AI10" s="59"/>
      <c r="AJ10" s="60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20"/>
      <c r="AV10" s="20"/>
      <c r="AW10" s="20"/>
      <c r="AX10" s="20">
        <v>77</v>
      </c>
      <c r="AY10" s="29">
        <f>SUM(Y10:AX10)</f>
        <v>146</v>
      </c>
      <c r="AZ10" s="56">
        <f>Y10</f>
        <v>69</v>
      </c>
      <c r="BA10" s="56">
        <f>X10</f>
        <v>34</v>
      </c>
      <c r="BB10" s="56">
        <f>W10+V10+U10+T10+S10+R10</f>
        <v>20</v>
      </c>
      <c r="BC10" s="56">
        <f>W10+V10+U10</f>
        <v>10</v>
      </c>
      <c r="BD10" s="56">
        <f>W10</f>
        <v>3</v>
      </c>
      <c r="BE10" s="4">
        <f>V10</f>
        <v>4</v>
      </c>
      <c r="BF10" s="4">
        <f>U10</f>
        <v>3</v>
      </c>
      <c r="BG10" s="4">
        <f>T10</f>
        <v>5</v>
      </c>
      <c r="BH10" s="4">
        <f>S10</f>
        <v>3</v>
      </c>
      <c r="BI10" s="4">
        <f>R10</f>
        <v>2</v>
      </c>
      <c r="BJ10" s="4">
        <f>Q10</f>
        <v>5</v>
      </c>
      <c r="BK10" s="4">
        <f>P10</f>
        <v>5</v>
      </c>
      <c r="BL10" s="4">
        <f>O10</f>
        <v>4</v>
      </c>
    </row>
    <row r="11" spans="1:64" s="61" customFormat="1" ht="17.399999999999999" x14ac:dyDescent="0.2">
      <c r="A11" s="28">
        <v>5</v>
      </c>
      <c r="B11" s="22" t="s">
        <v>266</v>
      </c>
      <c r="C11" s="22" t="s">
        <v>265</v>
      </c>
      <c r="D11" s="18">
        <f>(Y11+AX11)-144</f>
        <v>2</v>
      </c>
      <c r="E11" s="7">
        <v>4</v>
      </c>
      <c r="F11" s="7">
        <v>3</v>
      </c>
      <c r="G11" s="7">
        <v>4</v>
      </c>
      <c r="H11" s="7">
        <v>4</v>
      </c>
      <c r="I11" s="7">
        <v>3</v>
      </c>
      <c r="J11" s="7">
        <v>4</v>
      </c>
      <c r="K11" s="7">
        <v>4</v>
      </c>
      <c r="L11" s="7">
        <v>3</v>
      </c>
      <c r="M11" s="7">
        <v>5</v>
      </c>
      <c r="N11" s="19">
        <f>SUM(E11:M11)</f>
        <v>34</v>
      </c>
      <c r="O11" s="7">
        <v>6</v>
      </c>
      <c r="P11" s="7">
        <v>4</v>
      </c>
      <c r="Q11" s="7">
        <v>4</v>
      </c>
      <c r="R11" s="7">
        <v>3</v>
      </c>
      <c r="S11" s="7">
        <v>4</v>
      </c>
      <c r="T11" s="7">
        <v>4</v>
      </c>
      <c r="U11" s="7">
        <v>3</v>
      </c>
      <c r="V11" s="7">
        <v>4</v>
      </c>
      <c r="W11" s="7">
        <v>3</v>
      </c>
      <c r="X11" s="19">
        <f>SUM(O11:W11)</f>
        <v>35</v>
      </c>
      <c r="Y11" s="20">
        <f>N11+X11</f>
        <v>69</v>
      </c>
      <c r="Z11" s="58"/>
      <c r="AA11" s="59"/>
      <c r="AB11" s="59"/>
      <c r="AC11" s="59"/>
      <c r="AD11" s="59"/>
      <c r="AE11" s="59"/>
      <c r="AF11" s="59"/>
      <c r="AG11" s="59"/>
      <c r="AH11" s="59"/>
      <c r="AI11" s="59"/>
      <c r="AJ11" s="60"/>
      <c r="AK11" s="59"/>
      <c r="AL11" s="59"/>
      <c r="AM11" s="59"/>
      <c r="AN11" s="59"/>
      <c r="AO11" s="59"/>
      <c r="AP11" s="59"/>
      <c r="AQ11" s="59"/>
      <c r="AR11" s="59"/>
      <c r="AS11" s="59"/>
      <c r="AT11" s="60"/>
      <c r="AU11" s="20"/>
      <c r="AV11" s="20"/>
      <c r="AW11" s="20"/>
      <c r="AX11" s="20">
        <v>77</v>
      </c>
      <c r="AY11" s="29">
        <f>SUM(Y11:AX11)</f>
        <v>146</v>
      </c>
      <c r="AZ11" s="56">
        <f>Y11</f>
        <v>69</v>
      </c>
      <c r="BA11" s="56">
        <f>X11</f>
        <v>35</v>
      </c>
      <c r="BB11" s="56">
        <f>W11+V11+U11+T11+S11+R11</f>
        <v>21</v>
      </c>
      <c r="BC11" s="56">
        <f>W11+V11+U11</f>
        <v>10</v>
      </c>
      <c r="BD11" s="56">
        <f>W11</f>
        <v>3</v>
      </c>
      <c r="BE11" s="4">
        <f>V11</f>
        <v>4</v>
      </c>
      <c r="BF11" s="4">
        <f>U11</f>
        <v>3</v>
      </c>
      <c r="BG11" s="4">
        <f>T11</f>
        <v>4</v>
      </c>
      <c r="BH11" s="4">
        <f>S11</f>
        <v>4</v>
      </c>
      <c r="BI11" s="4">
        <f>R11</f>
        <v>3</v>
      </c>
      <c r="BJ11" s="4">
        <f>Q11</f>
        <v>4</v>
      </c>
      <c r="BK11" s="4">
        <f>P11</f>
        <v>4</v>
      </c>
      <c r="BL11" s="4">
        <f>O11</f>
        <v>6</v>
      </c>
    </row>
    <row r="12" spans="1:64" s="61" customFormat="1" ht="17.399999999999999" x14ac:dyDescent="0.2">
      <c r="A12" s="28">
        <v>6</v>
      </c>
      <c r="B12" s="93" t="s">
        <v>20</v>
      </c>
      <c r="C12" s="22" t="s">
        <v>273</v>
      </c>
      <c r="D12" s="18">
        <f>(Y12+AX12)-144</f>
        <v>2</v>
      </c>
      <c r="E12" s="7">
        <v>4</v>
      </c>
      <c r="F12" s="7">
        <v>3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3</v>
      </c>
      <c r="M12" s="7">
        <v>5</v>
      </c>
      <c r="N12" s="19">
        <f>SUM(E12:M12)</f>
        <v>35</v>
      </c>
      <c r="O12" s="7">
        <v>4</v>
      </c>
      <c r="P12" s="7">
        <v>5</v>
      </c>
      <c r="Q12" s="7">
        <v>5</v>
      </c>
      <c r="R12" s="7">
        <v>3</v>
      </c>
      <c r="S12" s="7">
        <v>4</v>
      </c>
      <c r="T12" s="7">
        <v>5</v>
      </c>
      <c r="U12" s="7">
        <v>5</v>
      </c>
      <c r="V12" s="7">
        <v>4</v>
      </c>
      <c r="W12" s="7">
        <v>3</v>
      </c>
      <c r="X12" s="19">
        <f>SUM(O12:W12)</f>
        <v>38</v>
      </c>
      <c r="Y12" s="20">
        <f>N12+X12</f>
        <v>73</v>
      </c>
      <c r="Z12" s="58"/>
      <c r="AA12" s="59"/>
      <c r="AB12" s="59"/>
      <c r="AC12" s="59"/>
      <c r="AD12" s="59"/>
      <c r="AE12" s="59"/>
      <c r="AF12" s="59"/>
      <c r="AG12" s="59"/>
      <c r="AH12" s="59"/>
      <c r="AI12" s="59"/>
      <c r="AJ12" s="60"/>
      <c r="AK12" s="59"/>
      <c r="AL12" s="59"/>
      <c r="AM12" s="59"/>
      <c r="AN12" s="59"/>
      <c r="AO12" s="59"/>
      <c r="AP12" s="59"/>
      <c r="AQ12" s="59"/>
      <c r="AR12" s="59"/>
      <c r="AS12" s="59"/>
      <c r="AT12" s="60"/>
      <c r="AU12" s="20"/>
      <c r="AV12" s="20"/>
      <c r="AW12" s="20"/>
      <c r="AX12" s="20">
        <v>73</v>
      </c>
      <c r="AY12" s="29">
        <f>SUM(Y12:AX12)</f>
        <v>146</v>
      </c>
      <c r="AZ12" s="56">
        <f>Y12</f>
        <v>73</v>
      </c>
      <c r="BA12" s="56">
        <f>X12</f>
        <v>38</v>
      </c>
      <c r="BB12" s="56">
        <f>W12+V12+U12+T12+S12+R12</f>
        <v>24</v>
      </c>
      <c r="BC12" s="56">
        <f>W12+V12+U12</f>
        <v>12</v>
      </c>
      <c r="BD12" s="56">
        <f>W12</f>
        <v>3</v>
      </c>
      <c r="BE12" s="4">
        <f>V12</f>
        <v>4</v>
      </c>
      <c r="BF12" s="4">
        <f>U12</f>
        <v>5</v>
      </c>
      <c r="BG12" s="4">
        <f>T12</f>
        <v>5</v>
      </c>
      <c r="BH12" s="4">
        <f>S12</f>
        <v>4</v>
      </c>
      <c r="BI12" s="4">
        <f>R12</f>
        <v>3</v>
      </c>
      <c r="BJ12" s="4">
        <f>Q12</f>
        <v>5</v>
      </c>
      <c r="BK12" s="4">
        <f>P12</f>
        <v>5</v>
      </c>
      <c r="BL12" s="4">
        <f>O12</f>
        <v>4</v>
      </c>
    </row>
    <row r="13" spans="1:64" s="61" customFormat="1" ht="17.399999999999999" x14ac:dyDescent="0.2">
      <c r="A13" s="28">
        <v>7</v>
      </c>
      <c r="B13" s="22" t="s">
        <v>223</v>
      </c>
      <c r="C13" s="22" t="s">
        <v>268</v>
      </c>
      <c r="D13" s="18">
        <f>(Y13+AX13)-144</f>
        <v>3</v>
      </c>
      <c r="E13" s="7">
        <v>3</v>
      </c>
      <c r="F13" s="7">
        <v>2</v>
      </c>
      <c r="G13" s="7">
        <v>4</v>
      </c>
      <c r="H13" s="7">
        <v>4</v>
      </c>
      <c r="I13" s="7">
        <v>4</v>
      </c>
      <c r="J13" s="7">
        <v>5</v>
      </c>
      <c r="K13" s="7">
        <v>3</v>
      </c>
      <c r="L13" s="7">
        <v>3</v>
      </c>
      <c r="M13" s="7">
        <v>5</v>
      </c>
      <c r="N13" s="19">
        <f>SUM(E13:M13)</f>
        <v>33</v>
      </c>
      <c r="O13" s="7">
        <v>5</v>
      </c>
      <c r="P13" s="7">
        <v>5</v>
      </c>
      <c r="Q13" s="7">
        <v>4</v>
      </c>
      <c r="R13" s="7">
        <v>3</v>
      </c>
      <c r="S13" s="7">
        <v>5</v>
      </c>
      <c r="T13" s="7">
        <v>8</v>
      </c>
      <c r="U13" s="7">
        <v>3</v>
      </c>
      <c r="V13" s="7">
        <v>4</v>
      </c>
      <c r="W13" s="7">
        <v>4</v>
      </c>
      <c r="X13" s="19">
        <f>SUM(O13:W13)</f>
        <v>41</v>
      </c>
      <c r="Y13" s="20">
        <f>N13+X13</f>
        <v>74</v>
      </c>
      <c r="Z13" s="58"/>
      <c r="AA13" s="59"/>
      <c r="AB13" s="59"/>
      <c r="AC13" s="59"/>
      <c r="AD13" s="59"/>
      <c r="AE13" s="59"/>
      <c r="AF13" s="59"/>
      <c r="AG13" s="59"/>
      <c r="AH13" s="59"/>
      <c r="AI13" s="59"/>
      <c r="AJ13" s="60"/>
      <c r="AK13" s="59"/>
      <c r="AL13" s="59"/>
      <c r="AM13" s="59"/>
      <c r="AN13" s="59"/>
      <c r="AO13" s="59"/>
      <c r="AP13" s="59"/>
      <c r="AQ13" s="59"/>
      <c r="AR13" s="59"/>
      <c r="AS13" s="59"/>
      <c r="AT13" s="60"/>
      <c r="AU13" s="20"/>
      <c r="AV13" s="20"/>
      <c r="AW13" s="20"/>
      <c r="AX13" s="20">
        <v>73</v>
      </c>
      <c r="AY13" s="29">
        <f>SUM(Y13:AX13)</f>
        <v>147</v>
      </c>
      <c r="AZ13" s="56">
        <f>Y13</f>
        <v>74</v>
      </c>
      <c r="BA13" s="56">
        <f>X13</f>
        <v>41</v>
      </c>
      <c r="BB13" s="56">
        <f>W13+V13+U13+T13+S13+R13</f>
        <v>27</v>
      </c>
      <c r="BC13" s="56">
        <f>W13+V13+U13</f>
        <v>11</v>
      </c>
      <c r="BD13" s="56">
        <f>W13</f>
        <v>4</v>
      </c>
      <c r="BE13" s="4">
        <f>V13</f>
        <v>4</v>
      </c>
      <c r="BF13" s="4">
        <f>U13</f>
        <v>3</v>
      </c>
      <c r="BG13" s="4">
        <f>T13</f>
        <v>8</v>
      </c>
      <c r="BH13" s="4">
        <f>S13</f>
        <v>5</v>
      </c>
      <c r="BI13" s="4">
        <f>R13</f>
        <v>3</v>
      </c>
      <c r="BJ13" s="4">
        <f>Q13</f>
        <v>4</v>
      </c>
      <c r="BK13" s="4">
        <f>P13</f>
        <v>5</v>
      </c>
      <c r="BL13" s="4">
        <f>O13</f>
        <v>5</v>
      </c>
    </row>
    <row r="14" spans="1:64" s="61" customFormat="1" ht="17.399999999999999" x14ac:dyDescent="0.2">
      <c r="A14" s="28">
        <v>8</v>
      </c>
      <c r="B14" s="22" t="s">
        <v>238</v>
      </c>
      <c r="C14" s="22" t="s">
        <v>270</v>
      </c>
      <c r="D14" s="18">
        <f>(Y14+AX14)-144</f>
        <v>4</v>
      </c>
      <c r="E14" s="7">
        <v>4</v>
      </c>
      <c r="F14" s="7">
        <v>3</v>
      </c>
      <c r="G14" s="7">
        <v>4</v>
      </c>
      <c r="H14" s="7">
        <v>5</v>
      </c>
      <c r="I14" s="7">
        <v>4</v>
      </c>
      <c r="J14" s="7">
        <v>5</v>
      </c>
      <c r="K14" s="7">
        <v>4</v>
      </c>
      <c r="L14" s="7">
        <v>3</v>
      </c>
      <c r="M14" s="7">
        <v>5</v>
      </c>
      <c r="N14" s="19">
        <f>SUM(E14:M14)</f>
        <v>37</v>
      </c>
      <c r="O14" s="7">
        <v>4</v>
      </c>
      <c r="P14" s="7">
        <v>5</v>
      </c>
      <c r="Q14" s="7">
        <v>4</v>
      </c>
      <c r="R14" s="7">
        <v>3</v>
      </c>
      <c r="S14" s="7">
        <v>4</v>
      </c>
      <c r="T14" s="7">
        <v>4</v>
      </c>
      <c r="U14" s="7">
        <v>3</v>
      </c>
      <c r="V14" s="7">
        <v>4</v>
      </c>
      <c r="W14" s="7">
        <v>4</v>
      </c>
      <c r="X14" s="19">
        <f>SUM(O14:W14)</f>
        <v>35</v>
      </c>
      <c r="Y14" s="20">
        <f>N14+X14</f>
        <v>72</v>
      </c>
      <c r="Z14" s="58"/>
      <c r="AA14" s="59"/>
      <c r="AB14" s="59"/>
      <c r="AC14" s="59"/>
      <c r="AD14" s="59"/>
      <c r="AE14" s="59"/>
      <c r="AF14" s="59"/>
      <c r="AG14" s="59"/>
      <c r="AH14" s="59"/>
      <c r="AI14" s="59"/>
      <c r="AJ14" s="60"/>
      <c r="AK14" s="59"/>
      <c r="AL14" s="59"/>
      <c r="AM14" s="59"/>
      <c r="AN14" s="59"/>
      <c r="AO14" s="59"/>
      <c r="AP14" s="59"/>
      <c r="AQ14" s="59"/>
      <c r="AR14" s="59"/>
      <c r="AS14" s="59"/>
      <c r="AT14" s="60"/>
      <c r="AU14" s="20"/>
      <c r="AV14" s="20"/>
      <c r="AW14" s="20"/>
      <c r="AX14" s="20">
        <v>76</v>
      </c>
      <c r="AY14" s="29">
        <f>SUM(Y14:AX14)</f>
        <v>148</v>
      </c>
      <c r="AZ14" s="56">
        <f>Y14</f>
        <v>72</v>
      </c>
      <c r="BA14" s="56">
        <f>X14</f>
        <v>35</v>
      </c>
      <c r="BB14" s="56">
        <f>W14+V14+U14+T14+S14+R14</f>
        <v>22</v>
      </c>
      <c r="BC14" s="56">
        <f>W14+V14+U14</f>
        <v>11</v>
      </c>
      <c r="BD14" s="56">
        <f>W14</f>
        <v>4</v>
      </c>
      <c r="BE14" s="4">
        <f>V14</f>
        <v>4</v>
      </c>
      <c r="BF14" s="4">
        <f>U14</f>
        <v>3</v>
      </c>
      <c r="BG14" s="4">
        <f>T14</f>
        <v>4</v>
      </c>
      <c r="BH14" s="4">
        <f>S14</f>
        <v>4</v>
      </c>
      <c r="BI14" s="4">
        <f>R14</f>
        <v>3</v>
      </c>
      <c r="BJ14" s="4">
        <f>Q14</f>
        <v>4</v>
      </c>
      <c r="BK14" s="4">
        <f>P14</f>
        <v>5</v>
      </c>
      <c r="BL14" s="4">
        <f>O14</f>
        <v>4</v>
      </c>
    </row>
    <row r="15" spans="1:64" s="61" customFormat="1" ht="17.399999999999999" x14ac:dyDescent="0.2">
      <c r="A15" s="28">
        <v>9</v>
      </c>
      <c r="B15" s="22" t="s">
        <v>13</v>
      </c>
      <c r="C15" s="22" t="s">
        <v>257</v>
      </c>
      <c r="D15" s="18">
        <f>(Y15+AX15)-144</f>
        <v>4</v>
      </c>
      <c r="E15" s="7">
        <v>5</v>
      </c>
      <c r="F15" s="7">
        <v>3</v>
      </c>
      <c r="G15" s="7">
        <v>4</v>
      </c>
      <c r="H15" s="7">
        <v>4</v>
      </c>
      <c r="I15" s="7">
        <v>4</v>
      </c>
      <c r="J15" s="7">
        <v>4</v>
      </c>
      <c r="K15" s="7">
        <v>4</v>
      </c>
      <c r="L15" s="7">
        <v>3</v>
      </c>
      <c r="M15" s="7">
        <v>4</v>
      </c>
      <c r="N15" s="19">
        <f>SUM(E15:M15)</f>
        <v>35</v>
      </c>
      <c r="O15" s="7">
        <v>4</v>
      </c>
      <c r="P15" s="7">
        <v>5</v>
      </c>
      <c r="Q15" s="7">
        <v>4</v>
      </c>
      <c r="R15" s="7">
        <v>4</v>
      </c>
      <c r="S15" s="7">
        <v>5</v>
      </c>
      <c r="T15" s="7">
        <v>5</v>
      </c>
      <c r="U15" s="7">
        <v>2</v>
      </c>
      <c r="V15" s="7">
        <v>4</v>
      </c>
      <c r="W15" s="7">
        <v>5</v>
      </c>
      <c r="X15" s="19">
        <f>SUM(O15:W15)</f>
        <v>38</v>
      </c>
      <c r="Y15" s="20">
        <f>N15+X15</f>
        <v>73</v>
      </c>
      <c r="Z15" s="58"/>
      <c r="AA15" s="59"/>
      <c r="AB15" s="59"/>
      <c r="AC15" s="59"/>
      <c r="AD15" s="59"/>
      <c r="AE15" s="59"/>
      <c r="AF15" s="59"/>
      <c r="AG15" s="59"/>
      <c r="AH15" s="59"/>
      <c r="AI15" s="59"/>
      <c r="AJ15" s="60"/>
      <c r="AK15" s="59"/>
      <c r="AL15" s="59"/>
      <c r="AM15" s="59"/>
      <c r="AN15" s="59"/>
      <c r="AO15" s="59"/>
      <c r="AP15" s="59"/>
      <c r="AQ15" s="59"/>
      <c r="AR15" s="59"/>
      <c r="AS15" s="59"/>
      <c r="AT15" s="60"/>
      <c r="AU15" s="20"/>
      <c r="AV15" s="20"/>
      <c r="AW15" s="20"/>
      <c r="AX15" s="20">
        <v>75</v>
      </c>
      <c r="AY15" s="29">
        <f>SUM(Y15:AX15)</f>
        <v>148</v>
      </c>
      <c r="AZ15" s="56">
        <f>Y15</f>
        <v>73</v>
      </c>
      <c r="BA15" s="56">
        <f>X15</f>
        <v>38</v>
      </c>
      <c r="BB15" s="56">
        <f>W15+V15+U15+T15+S15+R15</f>
        <v>25</v>
      </c>
      <c r="BC15" s="56">
        <f>W15+V15+U15</f>
        <v>11</v>
      </c>
      <c r="BD15" s="56">
        <f>W15</f>
        <v>5</v>
      </c>
      <c r="BE15" s="4">
        <f>V15</f>
        <v>4</v>
      </c>
      <c r="BF15" s="4">
        <f>U15</f>
        <v>2</v>
      </c>
      <c r="BG15" s="4">
        <f>T15</f>
        <v>5</v>
      </c>
      <c r="BH15" s="4">
        <f>S15</f>
        <v>5</v>
      </c>
      <c r="BI15" s="4">
        <f>R15</f>
        <v>4</v>
      </c>
      <c r="BJ15" s="4">
        <f>Q15</f>
        <v>4</v>
      </c>
      <c r="BK15" s="4">
        <f>P15</f>
        <v>5</v>
      </c>
      <c r="BL15" s="4">
        <f>O15</f>
        <v>4</v>
      </c>
    </row>
    <row r="16" spans="1:64" s="61" customFormat="1" ht="17.399999999999999" x14ac:dyDescent="0.2">
      <c r="A16" s="28">
        <v>10</v>
      </c>
      <c r="B16" s="72" t="s">
        <v>250</v>
      </c>
      <c r="C16" s="22" t="s">
        <v>262</v>
      </c>
      <c r="D16" s="18">
        <f>(Y16+AX16)-144</f>
        <v>4</v>
      </c>
      <c r="E16" s="7">
        <v>3</v>
      </c>
      <c r="F16" s="7">
        <v>3</v>
      </c>
      <c r="G16" s="7">
        <v>5</v>
      </c>
      <c r="H16" s="7">
        <v>5</v>
      </c>
      <c r="I16" s="7">
        <v>4</v>
      </c>
      <c r="J16" s="7">
        <v>5</v>
      </c>
      <c r="K16" s="7">
        <v>4</v>
      </c>
      <c r="L16" s="7">
        <v>3</v>
      </c>
      <c r="M16" s="7">
        <v>5</v>
      </c>
      <c r="N16" s="19">
        <f>SUM(E16:M16)</f>
        <v>37</v>
      </c>
      <c r="O16" s="7">
        <v>6</v>
      </c>
      <c r="P16" s="7">
        <v>7</v>
      </c>
      <c r="Q16" s="7">
        <v>4</v>
      </c>
      <c r="R16" s="7">
        <v>3</v>
      </c>
      <c r="S16" s="7">
        <v>4</v>
      </c>
      <c r="T16" s="7">
        <v>4</v>
      </c>
      <c r="U16" s="7">
        <v>3</v>
      </c>
      <c r="V16" s="7">
        <v>3</v>
      </c>
      <c r="W16" s="7">
        <v>4</v>
      </c>
      <c r="X16" s="19">
        <f>SUM(O16:W16)</f>
        <v>38</v>
      </c>
      <c r="Y16" s="20">
        <f>N16+X16</f>
        <v>75</v>
      </c>
      <c r="Z16" s="58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59"/>
      <c r="AL16" s="59"/>
      <c r="AM16" s="59"/>
      <c r="AN16" s="59"/>
      <c r="AO16" s="59"/>
      <c r="AP16" s="59"/>
      <c r="AQ16" s="59"/>
      <c r="AR16" s="59"/>
      <c r="AS16" s="59"/>
      <c r="AT16" s="60"/>
      <c r="AU16" s="20"/>
      <c r="AV16" s="20"/>
      <c r="AW16" s="20"/>
      <c r="AX16" s="20">
        <v>73</v>
      </c>
      <c r="AY16" s="29">
        <f>SUM(Y16:AX16)</f>
        <v>148</v>
      </c>
      <c r="AZ16" s="56">
        <f>Y16</f>
        <v>75</v>
      </c>
      <c r="BA16" s="56">
        <f>X16</f>
        <v>38</v>
      </c>
      <c r="BB16" s="56">
        <f>W16+V16+U16+T16+S16+R16</f>
        <v>21</v>
      </c>
      <c r="BC16" s="56">
        <f>W16+V16+U16</f>
        <v>10</v>
      </c>
      <c r="BD16" s="56">
        <f>W16</f>
        <v>4</v>
      </c>
      <c r="BE16" s="4">
        <f>V16</f>
        <v>3</v>
      </c>
      <c r="BF16" s="4">
        <f>U16</f>
        <v>3</v>
      </c>
      <c r="BG16" s="4">
        <f>T16</f>
        <v>4</v>
      </c>
      <c r="BH16" s="4">
        <f>S16</f>
        <v>4</v>
      </c>
      <c r="BI16" s="4">
        <f>R16</f>
        <v>3</v>
      </c>
      <c r="BJ16" s="4">
        <f>Q16</f>
        <v>4</v>
      </c>
      <c r="BK16" s="4">
        <f>P16</f>
        <v>7</v>
      </c>
      <c r="BL16" s="4">
        <f>O16</f>
        <v>6</v>
      </c>
    </row>
    <row r="17" spans="1:64" s="61" customFormat="1" ht="17.399999999999999" x14ac:dyDescent="0.2">
      <c r="A17" s="28">
        <v>11</v>
      </c>
      <c r="B17" s="22" t="s">
        <v>73</v>
      </c>
      <c r="C17" s="22" t="s">
        <v>262</v>
      </c>
      <c r="D17" s="18">
        <f>(Y17+AX17)-144</f>
        <v>4</v>
      </c>
      <c r="E17" s="7">
        <v>4</v>
      </c>
      <c r="F17" s="7">
        <v>3</v>
      </c>
      <c r="G17" s="7">
        <v>4</v>
      </c>
      <c r="H17" s="7">
        <v>5</v>
      </c>
      <c r="I17" s="7">
        <v>4</v>
      </c>
      <c r="J17" s="7">
        <v>4</v>
      </c>
      <c r="K17" s="7">
        <v>4</v>
      </c>
      <c r="L17" s="7">
        <v>3</v>
      </c>
      <c r="M17" s="7">
        <v>8</v>
      </c>
      <c r="N17" s="19">
        <f>SUM(E17:M17)</f>
        <v>39</v>
      </c>
      <c r="O17" s="7">
        <v>5</v>
      </c>
      <c r="P17" s="7">
        <v>5</v>
      </c>
      <c r="Q17" s="7">
        <v>4</v>
      </c>
      <c r="R17" s="7">
        <v>2</v>
      </c>
      <c r="S17" s="7">
        <v>5</v>
      </c>
      <c r="T17" s="7">
        <v>5</v>
      </c>
      <c r="U17" s="7">
        <v>3</v>
      </c>
      <c r="V17" s="7">
        <v>5</v>
      </c>
      <c r="W17" s="7">
        <v>4</v>
      </c>
      <c r="X17" s="19">
        <f>SUM(O17:W17)</f>
        <v>38</v>
      </c>
      <c r="Y17" s="20">
        <f>N17+X17</f>
        <v>77</v>
      </c>
      <c r="Z17" s="58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59"/>
      <c r="AL17" s="59"/>
      <c r="AM17" s="59"/>
      <c r="AN17" s="59"/>
      <c r="AO17" s="59"/>
      <c r="AP17" s="59"/>
      <c r="AQ17" s="59"/>
      <c r="AR17" s="59"/>
      <c r="AS17" s="59"/>
      <c r="AT17" s="60"/>
      <c r="AU17" s="20"/>
      <c r="AV17" s="20"/>
      <c r="AW17" s="20"/>
      <c r="AX17" s="20">
        <v>71</v>
      </c>
      <c r="AY17" s="29">
        <f>SUM(Y17:AX17)</f>
        <v>148</v>
      </c>
      <c r="AZ17" s="56">
        <f>Y17</f>
        <v>77</v>
      </c>
      <c r="BA17" s="56">
        <f>X17</f>
        <v>38</v>
      </c>
      <c r="BB17" s="56">
        <f>W17+V17+U17+T17+S17+R17</f>
        <v>24</v>
      </c>
      <c r="BC17" s="56">
        <f>W17+V17+U17</f>
        <v>12</v>
      </c>
      <c r="BD17" s="56">
        <f>W17</f>
        <v>4</v>
      </c>
      <c r="BE17" s="4">
        <f>V17</f>
        <v>5</v>
      </c>
      <c r="BF17" s="4">
        <f>U17</f>
        <v>3</v>
      </c>
      <c r="BG17" s="4">
        <f>T17</f>
        <v>5</v>
      </c>
      <c r="BH17" s="4">
        <f>S17</f>
        <v>5</v>
      </c>
      <c r="BI17" s="4">
        <f>R17</f>
        <v>2</v>
      </c>
      <c r="BJ17" s="4">
        <f>Q17</f>
        <v>4</v>
      </c>
      <c r="BK17" s="4">
        <f>P17</f>
        <v>5</v>
      </c>
      <c r="BL17" s="4">
        <f>O17</f>
        <v>5</v>
      </c>
    </row>
    <row r="18" spans="1:64" s="61" customFormat="1" ht="17.399999999999999" x14ac:dyDescent="0.2">
      <c r="A18" s="28">
        <v>12</v>
      </c>
      <c r="B18" s="22" t="s">
        <v>242</v>
      </c>
      <c r="C18" s="22" t="s">
        <v>263</v>
      </c>
      <c r="D18" s="18">
        <f>(Y18+AX18)-144</f>
        <v>4</v>
      </c>
      <c r="E18" s="7">
        <v>5</v>
      </c>
      <c r="F18" s="7">
        <v>4</v>
      </c>
      <c r="G18" s="7">
        <v>6</v>
      </c>
      <c r="H18" s="7">
        <v>5</v>
      </c>
      <c r="I18" s="7">
        <v>4</v>
      </c>
      <c r="J18" s="7">
        <v>4</v>
      </c>
      <c r="K18" s="7">
        <v>4</v>
      </c>
      <c r="L18" s="7">
        <v>3</v>
      </c>
      <c r="M18" s="7">
        <v>5</v>
      </c>
      <c r="N18" s="19">
        <f>SUM(E18:M18)</f>
        <v>40</v>
      </c>
      <c r="O18" s="7">
        <v>5</v>
      </c>
      <c r="P18" s="7">
        <v>4</v>
      </c>
      <c r="Q18" s="7">
        <v>4</v>
      </c>
      <c r="R18" s="7">
        <v>3</v>
      </c>
      <c r="S18" s="7">
        <v>5</v>
      </c>
      <c r="T18" s="7">
        <v>5</v>
      </c>
      <c r="U18" s="7">
        <v>3</v>
      </c>
      <c r="V18" s="7">
        <v>4</v>
      </c>
      <c r="W18" s="7">
        <v>5</v>
      </c>
      <c r="X18" s="19">
        <f>SUM(O18:W18)</f>
        <v>38</v>
      </c>
      <c r="Y18" s="20">
        <f>N18+X18</f>
        <v>78</v>
      </c>
      <c r="Z18" s="58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59"/>
      <c r="AL18" s="59"/>
      <c r="AM18" s="59"/>
      <c r="AN18" s="59"/>
      <c r="AO18" s="59"/>
      <c r="AP18" s="59"/>
      <c r="AQ18" s="59"/>
      <c r="AR18" s="59"/>
      <c r="AS18" s="59"/>
      <c r="AT18" s="60"/>
      <c r="AU18" s="20"/>
      <c r="AV18" s="20"/>
      <c r="AW18" s="20"/>
      <c r="AX18" s="20">
        <v>70</v>
      </c>
      <c r="AY18" s="29">
        <f>SUM(Y18:AX18)</f>
        <v>148</v>
      </c>
      <c r="AZ18" s="56">
        <f>Y18</f>
        <v>78</v>
      </c>
      <c r="BA18" s="56">
        <f>X18</f>
        <v>38</v>
      </c>
      <c r="BB18" s="56">
        <f>W18+V18+U18+T18+S18+R18</f>
        <v>25</v>
      </c>
      <c r="BC18" s="56">
        <f>W18+V18+U18</f>
        <v>12</v>
      </c>
      <c r="BD18" s="56">
        <f>W18</f>
        <v>5</v>
      </c>
      <c r="BE18" s="4">
        <f>V18</f>
        <v>4</v>
      </c>
      <c r="BF18" s="4">
        <f>U18</f>
        <v>3</v>
      </c>
      <c r="BG18" s="4">
        <f>T18</f>
        <v>5</v>
      </c>
      <c r="BH18" s="4">
        <f>S18</f>
        <v>5</v>
      </c>
      <c r="BI18" s="4">
        <f>R18</f>
        <v>3</v>
      </c>
      <c r="BJ18" s="4">
        <f>Q18</f>
        <v>4</v>
      </c>
      <c r="BK18" s="4">
        <f>P18</f>
        <v>4</v>
      </c>
      <c r="BL18" s="4">
        <f>O18</f>
        <v>5</v>
      </c>
    </row>
    <row r="19" spans="1:64" s="61" customFormat="1" ht="17.399999999999999" x14ac:dyDescent="0.2">
      <c r="A19" s="28">
        <v>13</v>
      </c>
      <c r="B19" s="22" t="s">
        <v>11</v>
      </c>
      <c r="C19" s="22" t="s">
        <v>257</v>
      </c>
      <c r="D19" s="18">
        <f>(Y19+AX19)-144</f>
        <v>5</v>
      </c>
      <c r="E19" s="7">
        <v>4</v>
      </c>
      <c r="F19" s="7">
        <v>3</v>
      </c>
      <c r="G19" s="7">
        <v>5</v>
      </c>
      <c r="H19" s="7">
        <v>5</v>
      </c>
      <c r="I19" s="7">
        <v>4</v>
      </c>
      <c r="J19" s="7">
        <v>4</v>
      </c>
      <c r="K19" s="7">
        <v>4</v>
      </c>
      <c r="L19" s="7">
        <v>2</v>
      </c>
      <c r="M19" s="7">
        <v>5</v>
      </c>
      <c r="N19" s="19">
        <f>SUM(E19:M19)</f>
        <v>36</v>
      </c>
      <c r="O19" s="7">
        <v>4</v>
      </c>
      <c r="P19" s="7">
        <v>4</v>
      </c>
      <c r="Q19" s="7">
        <v>3</v>
      </c>
      <c r="R19" s="7">
        <v>3</v>
      </c>
      <c r="S19" s="7">
        <v>4</v>
      </c>
      <c r="T19" s="7">
        <v>5</v>
      </c>
      <c r="U19" s="7">
        <v>3</v>
      </c>
      <c r="V19" s="7">
        <v>4</v>
      </c>
      <c r="W19" s="7">
        <v>4</v>
      </c>
      <c r="X19" s="19">
        <f>SUM(O19:W19)</f>
        <v>34</v>
      </c>
      <c r="Y19" s="20">
        <f>N19+X19</f>
        <v>70</v>
      </c>
      <c r="Z19" s="58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59"/>
      <c r="AL19" s="59"/>
      <c r="AM19" s="59"/>
      <c r="AN19" s="59"/>
      <c r="AO19" s="59"/>
      <c r="AP19" s="59"/>
      <c r="AQ19" s="59"/>
      <c r="AR19" s="59"/>
      <c r="AS19" s="59"/>
      <c r="AT19" s="60"/>
      <c r="AU19" s="20"/>
      <c r="AV19" s="20"/>
      <c r="AW19" s="20"/>
      <c r="AX19" s="20">
        <v>79</v>
      </c>
      <c r="AY19" s="29">
        <f>SUM(Y19:AX19)</f>
        <v>149</v>
      </c>
      <c r="AZ19" s="56">
        <f>Y19</f>
        <v>70</v>
      </c>
      <c r="BA19" s="56">
        <f>X19</f>
        <v>34</v>
      </c>
      <c r="BB19" s="56">
        <f>W19+V19+U19+T19+S19+R19</f>
        <v>23</v>
      </c>
      <c r="BC19" s="56">
        <f>W19+V19+U19</f>
        <v>11</v>
      </c>
      <c r="BD19" s="56">
        <f>W19</f>
        <v>4</v>
      </c>
      <c r="BE19" s="4">
        <f>V19</f>
        <v>4</v>
      </c>
      <c r="BF19" s="4">
        <f>U19</f>
        <v>3</v>
      </c>
      <c r="BG19" s="4">
        <f>T19</f>
        <v>5</v>
      </c>
      <c r="BH19" s="4">
        <f>S19</f>
        <v>4</v>
      </c>
      <c r="BI19" s="4">
        <f>R19</f>
        <v>3</v>
      </c>
      <c r="BJ19" s="4">
        <f>Q19</f>
        <v>3</v>
      </c>
      <c r="BK19" s="4">
        <f>P19</f>
        <v>4</v>
      </c>
      <c r="BL19" s="4">
        <f>O19</f>
        <v>4</v>
      </c>
    </row>
    <row r="20" spans="1:64" s="61" customFormat="1" ht="17.399999999999999" x14ac:dyDescent="0.2">
      <c r="A20" s="28">
        <v>14</v>
      </c>
      <c r="B20" s="92" t="s">
        <v>240</v>
      </c>
      <c r="C20" s="22" t="s">
        <v>258</v>
      </c>
      <c r="D20" s="18">
        <f>(Y20+AX20)-144</f>
        <v>5</v>
      </c>
      <c r="E20" s="7">
        <v>3</v>
      </c>
      <c r="F20" s="7">
        <v>2</v>
      </c>
      <c r="G20" s="7">
        <v>4</v>
      </c>
      <c r="H20" s="7">
        <v>5</v>
      </c>
      <c r="I20" s="7">
        <v>4</v>
      </c>
      <c r="J20" s="7">
        <v>4</v>
      </c>
      <c r="K20" s="7">
        <v>4</v>
      </c>
      <c r="L20" s="7">
        <v>3</v>
      </c>
      <c r="M20" s="7">
        <v>6</v>
      </c>
      <c r="N20" s="19">
        <f>SUM(E20:M20)</f>
        <v>35</v>
      </c>
      <c r="O20" s="7">
        <v>6</v>
      </c>
      <c r="P20" s="7">
        <v>5</v>
      </c>
      <c r="Q20" s="7">
        <v>6</v>
      </c>
      <c r="R20" s="7">
        <v>4</v>
      </c>
      <c r="S20" s="7">
        <v>4</v>
      </c>
      <c r="T20" s="7">
        <v>5</v>
      </c>
      <c r="U20" s="7">
        <v>2</v>
      </c>
      <c r="V20" s="7">
        <v>4</v>
      </c>
      <c r="W20" s="7">
        <v>5</v>
      </c>
      <c r="X20" s="19">
        <f>SUM(O20:W20)</f>
        <v>41</v>
      </c>
      <c r="Y20" s="20">
        <f>N20+X20</f>
        <v>76</v>
      </c>
      <c r="Z20" s="58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59"/>
      <c r="AL20" s="59"/>
      <c r="AM20" s="59"/>
      <c r="AN20" s="59"/>
      <c r="AO20" s="59"/>
      <c r="AP20" s="59"/>
      <c r="AQ20" s="59"/>
      <c r="AR20" s="59"/>
      <c r="AS20" s="59"/>
      <c r="AT20" s="60"/>
      <c r="AU20" s="20"/>
      <c r="AV20" s="20"/>
      <c r="AW20" s="20"/>
      <c r="AX20" s="20">
        <v>73</v>
      </c>
      <c r="AY20" s="29">
        <f>SUM(Y20:AX20)</f>
        <v>149</v>
      </c>
      <c r="AZ20" s="56">
        <f>Y20</f>
        <v>76</v>
      </c>
      <c r="BA20" s="56">
        <f>X20</f>
        <v>41</v>
      </c>
      <c r="BB20" s="56">
        <f>W20+V20+U20+T20+S20+R20</f>
        <v>24</v>
      </c>
      <c r="BC20" s="56">
        <f>W20+V20+U20</f>
        <v>11</v>
      </c>
      <c r="BD20" s="56">
        <f>W20</f>
        <v>5</v>
      </c>
      <c r="BE20" s="4">
        <f>V20</f>
        <v>4</v>
      </c>
      <c r="BF20" s="4">
        <f>U20</f>
        <v>2</v>
      </c>
      <c r="BG20" s="4">
        <f>T20</f>
        <v>5</v>
      </c>
      <c r="BH20" s="4">
        <f>S20</f>
        <v>4</v>
      </c>
      <c r="BI20" s="4">
        <f>R20</f>
        <v>4</v>
      </c>
      <c r="BJ20" s="4">
        <f>Q20</f>
        <v>6</v>
      </c>
      <c r="BK20" s="4">
        <f>P20</f>
        <v>5</v>
      </c>
      <c r="BL20" s="4">
        <f>O20</f>
        <v>6</v>
      </c>
    </row>
    <row r="21" spans="1:64" s="61" customFormat="1" ht="17.399999999999999" x14ac:dyDescent="0.2">
      <c r="A21" s="28">
        <v>15</v>
      </c>
      <c r="B21" s="92" t="s">
        <v>27</v>
      </c>
      <c r="C21" s="22" t="s">
        <v>265</v>
      </c>
      <c r="D21" s="18">
        <f>(Y21+AX21)-144</f>
        <v>6</v>
      </c>
      <c r="E21" s="7">
        <v>4</v>
      </c>
      <c r="F21" s="7">
        <v>3</v>
      </c>
      <c r="G21" s="7">
        <v>4</v>
      </c>
      <c r="H21" s="7">
        <v>5</v>
      </c>
      <c r="I21" s="7">
        <v>4</v>
      </c>
      <c r="J21" s="7">
        <v>4</v>
      </c>
      <c r="K21" s="7">
        <v>6</v>
      </c>
      <c r="L21" s="7">
        <v>2</v>
      </c>
      <c r="M21" s="7">
        <v>6</v>
      </c>
      <c r="N21" s="19">
        <f>SUM(E21:M21)</f>
        <v>38</v>
      </c>
      <c r="O21" s="7">
        <v>5</v>
      </c>
      <c r="P21" s="7">
        <v>5</v>
      </c>
      <c r="Q21" s="7">
        <v>4</v>
      </c>
      <c r="R21" s="7">
        <v>3</v>
      </c>
      <c r="S21" s="7">
        <v>5</v>
      </c>
      <c r="T21" s="7">
        <v>7</v>
      </c>
      <c r="U21" s="7">
        <v>3</v>
      </c>
      <c r="V21" s="7">
        <v>4</v>
      </c>
      <c r="W21" s="7">
        <v>4</v>
      </c>
      <c r="X21" s="19">
        <f>SUM(O21:W21)</f>
        <v>40</v>
      </c>
      <c r="Y21" s="20">
        <f>N21+X21</f>
        <v>78</v>
      </c>
      <c r="Z21" s="58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59"/>
      <c r="AL21" s="59"/>
      <c r="AM21" s="59"/>
      <c r="AN21" s="59"/>
      <c r="AO21" s="59"/>
      <c r="AP21" s="59"/>
      <c r="AQ21" s="59"/>
      <c r="AR21" s="59"/>
      <c r="AS21" s="59"/>
      <c r="AT21" s="60"/>
      <c r="AU21" s="20"/>
      <c r="AV21" s="20"/>
      <c r="AW21" s="20"/>
      <c r="AX21" s="20">
        <v>72</v>
      </c>
      <c r="AY21" s="29">
        <f>SUM(Y21:AX21)</f>
        <v>150</v>
      </c>
      <c r="AZ21" s="56">
        <f>Y21</f>
        <v>78</v>
      </c>
      <c r="BA21" s="56">
        <f>X21</f>
        <v>40</v>
      </c>
      <c r="BB21" s="56">
        <f>W21+V21+U21+T21+S21+R21</f>
        <v>26</v>
      </c>
      <c r="BC21" s="56">
        <f>W21+V21+U21</f>
        <v>11</v>
      </c>
      <c r="BD21" s="56">
        <f>W21</f>
        <v>4</v>
      </c>
      <c r="BE21" s="4">
        <f>V21</f>
        <v>4</v>
      </c>
      <c r="BF21" s="4">
        <f>U21</f>
        <v>3</v>
      </c>
      <c r="BG21" s="4">
        <f>T21</f>
        <v>7</v>
      </c>
      <c r="BH21" s="4">
        <f>S21</f>
        <v>5</v>
      </c>
      <c r="BI21" s="4">
        <f>R21</f>
        <v>3</v>
      </c>
      <c r="BJ21" s="4">
        <f>Q21</f>
        <v>4</v>
      </c>
      <c r="BK21" s="4">
        <f>P21</f>
        <v>5</v>
      </c>
      <c r="BL21" s="4">
        <f>O21</f>
        <v>5</v>
      </c>
    </row>
    <row r="22" spans="1:64" s="61" customFormat="1" ht="17.399999999999999" x14ac:dyDescent="0.2">
      <c r="A22" s="28">
        <v>16</v>
      </c>
      <c r="B22" s="22" t="s">
        <v>234</v>
      </c>
      <c r="C22" s="22" t="s">
        <v>261</v>
      </c>
      <c r="D22" s="18">
        <f>(Y22+AX22)-144</f>
        <v>7</v>
      </c>
      <c r="E22" s="7">
        <v>3</v>
      </c>
      <c r="F22" s="7">
        <v>3</v>
      </c>
      <c r="G22" s="7">
        <v>4</v>
      </c>
      <c r="H22" s="7">
        <v>5</v>
      </c>
      <c r="I22" s="7">
        <v>4</v>
      </c>
      <c r="J22" s="7">
        <v>5</v>
      </c>
      <c r="K22" s="7">
        <v>4</v>
      </c>
      <c r="L22" s="7">
        <v>3</v>
      </c>
      <c r="M22" s="7">
        <v>6</v>
      </c>
      <c r="N22" s="19">
        <f>SUM(E22:M22)</f>
        <v>37</v>
      </c>
      <c r="O22" s="7">
        <v>4</v>
      </c>
      <c r="P22" s="7">
        <v>5</v>
      </c>
      <c r="Q22" s="7">
        <v>4</v>
      </c>
      <c r="R22" s="7">
        <v>4</v>
      </c>
      <c r="S22" s="7">
        <v>4</v>
      </c>
      <c r="T22" s="7">
        <v>5</v>
      </c>
      <c r="U22" s="7">
        <v>3</v>
      </c>
      <c r="V22" s="7">
        <v>3</v>
      </c>
      <c r="W22" s="7">
        <v>4</v>
      </c>
      <c r="X22" s="19">
        <f>SUM(O22:W22)</f>
        <v>36</v>
      </c>
      <c r="Y22" s="20">
        <f>N22+X22</f>
        <v>73</v>
      </c>
      <c r="Z22" s="58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59"/>
      <c r="AL22" s="59"/>
      <c r="AM22" s="59"/>
      <c r="AN22" s="59"/>
      <c r="AO22" s="59"/>
      <c r="AP22" s="59"/>
      <c r="AQ22" s="59"/>
      <c r="AR22" s="59"/>
      <c r="AS22" s="59"/>
      <c r="AT22" s="60"/>
      <c r="AU22" s="20"/>
      <c r="AV22" s="20"/>
      <c r="AW22" s="20"/>
      <c r="AX22" s="20">
        <v>78</v>
      </c>
      <c r="AY22" s="29">
        <f>SUM(Y22:AX22)</f>
        <v>151</v>
      </c>
      <c r="AZ22" s="56">
        <f>Y22</f>
        <v>73</v>
      </c>
      <c r="BA22" s="56">
        <f>X22</f>
        <v>36</v>
      </c>
      <c r="BB22" s="56">
        <f>W22+V22+U22+T22+S22+R22</f>
        <v>23</v>
      </c>
      <c r="BC22" s="56">
        <f>W22+V22+U22</f>
        <v>10</v>
      </c>
      <c r="BD22" s="56">
        <f>W22</f>
        <v>4</v>
      </c>
      <c r="BE22" s="4">
        <f>V22</f>
        <v>3</v>
      </c>
      <c r="BF22" s="4">
        <f>U22</f>
        <v>3</v>
      </c>
      <c r="BG22" s="4">
        <f>T22</f>
        <v>5</v>
      </c>
      <c r="BH22" s="4">
        <f>S22</f>
        <v>4</v>
      </c>
      <c r="BI22" s="4">
        <f>R22</f>
        <v>4</v>
      </c>
      <c r="BJ22" s="4">
        <f>Q22</f>
        <v>4</v>
      </c>
      <c r="BK22" s="4">
        <f>P22</f>
        <v>5</v>
      </c>
      <c r="BL22" s="4">
        <f>O22</f>
        <v>4</v>
      </c>
    </row>
    <row r="23" spans="1:64" s="61" customFormat="1" ht="17.399999999999999" x14ac:dyDescent="0.2">
      <c r="A23" s="28">
        <v>17</v>
      </c>
      <c r="B23" s="22" t="s">
        <v>21</v>
      </c>
      <c r="C23" s="22" t="s">
        <v>272</v>
      </c>
      <c r="D23" s="18">
        <f>(Y23+AX23)-144</f>
        <v>8</v>
      </c>
      <c r="E23" s="7">
        <v>4</v>
      </c>
      <c r="F23" s="7">
        <v>3</v>
      </c>
      <c r="G23" s="7">
        <v>5</v>
      </c>
      <c r="H23" s="7">
        <v>6</v>
      </c>
      <c r="I23" s="7">
        <v>4</v>
      </c>
      <c r="J23" s="7">
        <v>4</v>
      </c>
      <c r="K23" s="7">
        <v>4</v>
      </c>
      <c r="L23" s="7">
        <v>3</v>
      </c>
      <c r="M23" s="7">
        <v>4</v>
      </c>
      <c r="N23" s="19">
        <f>SUM(E23:M23)</f>
        <v>37</v>
      </c>
      <c r="O23" s="7">
        <v>3</v>
      </c>
      <c r="P23" s="7">
        <v>6</v>
      </c>
      <c r="Q23" s="7">
        <v>5</v>
      </c>
      <c r="R23" s="7">
        <v>2</v>
      </c>
      <c r="S23" s="7">
        <v>3</v>
      </c>
      <c r="T23" s="7">
        <v>6</v>
      </c>
      <c r="U23" s="7">
        <v>4</v>
      </c>
      <c r="V23" s="7">
        <v>4</v>
      </c>
      <c r="W23" s="7">
        <v>4</v>
      </c>
      <c r="X23" s="19">
        <f>SUM(O23:W23)</f>
        <v>37</v>
      </c>
      <c r="Y23" s="20">
        <f>N23+X23</f>
        <v>74</v>
      </c>
      <c r="Z23" s="58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59"/>
      <c r="AL23" s="59"/>
      <c r="AM23" s="59"/>
      <c r="AN23" s="59"/>
      <c r="AO23" s="59"/>
      <c r="AP23" s="59"/>
      <c r="AQ23" s="59"/>
      <c r="AR23" s="59"/>
      <c r="AS23" s="59"/>
      <c r="AT23" s="60"/>
      <c r="AU23" s="20"/>
      <c r="AV23" s="20"/>
      <c r="AW23" s="20"/>
      <c r="AX23" s="20">
        <v>78</v>
      </c>
      <c r="AY23" s="29">
        <f>SUM(Y23:AX23)</f>
        <v>152</v>
      </c>
      <c r="AZ23" s="56">
        <f>Y23</f>
        <v>74</v>
      </c>
      <c r="BA23" s="56">
        <f>X23</f>
        <v>37</v>
      </c>
      <c r="BB23" s="56">
        <f>W23+V23+U23+T23+S23+R23</f>
        <v>23</v>
      </c>
      <c r="BC23" s="56">
        <f>W23+V23+U23</f>
        <v>12</v>
      </c>
      <c r="BD23" s="56">
        <f>W23</f>
        <v>4</v>
      </c>
      <c r="BE23" s="4">
        <f>V23</f>
        <v>4</v>
      </c>
      <c r="BF23" s="4">
        <f>U23</f>
        <v>4</v>
      </c>
      <c r="BG23" s="4">
        <f>T23</f>
        <v>6</v>
      </c>
      <c r="BH23" s="4">
        <f>S23</f>
        <v>3</v>
      </c>
      <c r="BI23" s="4">
        <f>R23</f>
        <v>2</v>
      </c>
      <c r="BJ23" s="4">
        <f>Q23</f>
        <v>5</v>
      </c>
      <c r="BK23" s="4">
        <f>P23</f>
        <v>6</v>
      </c>
      <c r="BL23" s="4">
        <f>O23</f>
        <v>3</v>
      </c>
    </row>
    <row r="24" spans="1:64" s="61" customFormat="1" ht="17.399999999999999" x14ac:dyDescent="0.2">
      <c r="A24" s="28">
        <v>18</v>
      </c>
      <c r="B24" s="22" t="s">
        <v>26</v>
      </c>
      <c r="C24" s="22" t="s">
        <v>275</v>
      </c>
      <c r="D24" s="18">
        <f>(Y24+AX24)-144</f>
        <v>8</v>
      </c>
      <c r="E24" s="7">
        <v>4</v>
      </c>
      <c r="F24" s="7">
        <v>3</v>
      </c>
      <c r="G24" s="7">
        <v>4</v>
      </c>
      <c r="H24" s="7">
        <v>5</v>
      </c>
      <c r="I24" s="7">
        <v>4</v>
      </c>
      <c r="J24" s="7">
        <v>4</v>
      </c>
      <c r="K24" s="7">
        <v>4</v>
      </c>
      <c r="L24" s="7">
        <v>3</v>
      </c>
      <c r="M24" s="7">
        <v>5</v>
      </c>
      <c r="N24" s="19">
        <f>SUM(E24:M24)</f>
        <v>36</v>
      </c>
      <c r="O24" s="7">
        <v>5</v>
      </c>
      <c r="P24" s="7">
        <v>5</v>
      </c>
      <c r="Q24" s="7">
        <v>4</v>
      </c>
      <c r="R24" s="7">
        <v>3</v>
      </c>
      <c r="S24" s="7">
        <v>4</v>
      </c>
      <c r="T24" s="7">
        <v>5</v>
      </c>
      <c r="U24" s="7">
        <v>4</v>
      </c>
      <c r="V24" s="7">
        <v>4</v>
      </c>
      <c r="W24" s="7">
        <v>5</v>
      </c>
      <c r="X24" s="19">
        <f>SUM(O24:W24)</f>
        <v>39</v>
      </c>
      <c r="Y24" s="20">
        <f>N24+X24</f>
        <v>75</v>
      </c>
      <c r="Z24" s="58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59"/>
      <c r="AL24" s="59"/>
      <c r="AM24" s="59"/>
      <c r="AN24" s="59"/>
      <c r="AO24" s="59"/>
      <c r="AP24" s="59"/>
      <c r="AQ24" s="59"/>
      <c r="AR24" s="59"/>
      <c r="AS24" s="59"/>
      <c r="AT24" s="60"/>
      <c r="AU24" s="20"/>
      <c r="AV24" s="20"/>
      <c r="AW24" s="20"/>
      <c r="AX24" s="20">
        <v>77</v>
      </c>
      <c r="AY24" s="29">
        <f>SUM(Y24:AX24)</f>
        <v>152</v>
      </c>
      <c r="AZ24" s="56">
        <f>Y24</f>
        <v>75</v>
      </c>
      <c r="BA24" s="56">
        <f>X24</f>
        <v>39</v>
      </c>
      <c r="BB24" s="56">
        <f>W24+V24+U24+T24+S24+R24</f>
        <v>25</v>
      </c>
      <c r="BC24" s="56">
        <f>W24+V24+U24</f>
        <v>13</v>
      </c>
      <c r="BD24" s="56">
        <f>W24</f>
        <v>5</v>
      </c>
      <c r="BE24" s="4">
        <f>V24</f>
        <v>4</v>
      </c>
      <c r="BF24" s="4">
        <f>U24</f>
        <v>4</v>
      </c>
      <c r="BG24" s="4">
        <f>T24</f>
        <v>5</v>
      </c>
      <c r="BH24" s="4">
        <f>S24</f>
        <v>4</v>
      </c>
      <c r="BI24" s="4">
        <f>R24</f>
        <v>3</v>
      </c>
      <c r="BJ24" s="4">
        <f>Q24</f>
        <v>4</v>
      </c>
      <c r="BK24" s="4">
        <f>P24</f>
        <v>5</v>
      </c>
      <c r="BL24" s="4">
        <f>O24</f>
        <v>5</v>
      </c>
    </row>
    <row r="25" spans="1:64" s="61" customFormat="1" ht="17.399999999999999" x14ac:dyDescent="0.2">
      <c r="A25" s="28">
        <v>19</v>
      </c>
      <c r="B25" s="22" t="s">
        <v>93</v>
      </c>
      <c r="C25" s="22" t="s">
        <v>95</v>
      </c>
      <c r="D25" s="18">
        <f>(Y25+AX25)-144</f>
        <v>8</v>
      </c>
      <c r="E25" s="7">
        <v>3</v>
      </c>
      <c r="F25" s="7">
        <v>3</v>
      </c>
      <c r="G25" s="7">
        <v>5</v>
      </c>
      <c r="H25" s="7">
        <v>5</v>
      </c>
      <c r="I25" s="7">
        <v>4</v>
      </c>
      <c r="J25" s="7">
        <v>5</v>
      </c>
      <c r="K25" s="7">
        <v>4</v>
      </c>
      <c r="L25" s="7">
        <v>3</v>
      </c>
      <c r="M25" s="7">
        <v>5</v>
      </c>
      <c r="N25" s="19">
        <f>SUM(E25:M25)</f>
        <v>37</v>
      </c>
      <c r="O25" s="7">
        <v>3</v>
      </c>
      <c r="P25" s="7">
        <v>5</v>
      </c>
      <c r="Q25" s="7">
        <v>4</v>
      </c>
      <c r="R25" s="7">
        <v>5</v>
      </c>
      <c r="S25" s="7">
        <v>4</v>
      </c>
      <c r="T25" s="7">
        <v>5</v>
      </c>
      <c r="U25" s="7">
        <v>4</v>
      </c>
      <c r="V25" s="7">
        <v>5</v>
      </c>
      <c r="W25" s="7">
        <v>4</v>
      </c>
      <c r="X25" s="19">
        <f>SUM(O25:W25)</f>
        <v>39</v>
      </c>
      <c r="Y25" s="20">
        <f>N25+X25</f>
        <v>76</v>
      </c>
      <c r="Z25" s="58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59"/>
      <c r="AL25" s="59"/>
      <c r="AM25" s="59"/>
      <c r="AN25" s="59"/>
      <c r="AO25" s="59"/>
      <c r="AP25" s="59"/>
      <c r="AQ25" s="59"/>
      <c r="AR25" s="59"/>
      <c r="AS25" s="59"/>
      <c r="AT25" s="60"/>
      <c r="AU25" s="20"/>
      <c r="AV25" s="20"/>
      <c r="AW25" s="20"/>
      <c r="AX25" s="20">
        <v>76</v>
      </c>
      <c r="AY25" s="29">
        <f>SUM(Y25:AX25)</f>
        <v>152</v>
      </c>
      <c r="AZ25" s="56">
        <f>Y25</f>
        <v>76</v>
      </c>
      <c r="BA25" s="56">
        <f>X25</f>
        <v>39</v>
      </c>
      <c r="BB25" s="56">
        <f>W25+V25+U25+T25+S25+R25</f>
        <v>27</v>
      </c>
      <c r="BC25" s="56">
        <f>W25+V25+U25</f>
        <v>13</v>
      </c>
      <c r="BD25" s="56">
        <f>W25</f>
        <v>4</v>
      </c>
      <c r="BE25" s="4">
        <f>V25</f>
        <v>5</v>
      </c>
      <c r="BF25" s="4">
        <f>U25</f>
        <v>4</v>
      </c>
      <c r="BG25" s="4">
        <f>T25</f>
        <v>5</v>
      </c>
      <c r="BH25" s="4">
        <f>S25</f>
        <v>4</v>
      </c>
      <c r="BI25" s="4">
        <f>R25</f>
        <v>5</v>
      </c>
      <c r="BJ25" s="4">
        <f>Q25</f>
        <v>4</v>
      </c>
      <c r="BK25" s="4">
        <f>P25</f>
        <v>5</v>
      </c>
      <c r="BL25" s="4">
        <f>O25</f>
        <v>3</v>
      </c>
    </row>
    <row r="26" spans="1:64" s="61" customFormat="1" ht="17.399999999999999" x14ac:dyDescent="0.2">
      <c r="A26" s="28">
        <v>20</v>
      </c>
      <c r="B26" s="22" t="s">
        <v>22</v>
      </c>
      <c r="C26" s="22" t="s">
        <v>272</v>
      </c>
      <c r="D26" s="18">
        <f>(Y26+AX26)-144</f>
        <v>8</v>
      </c>
      <c r="E26" s="7">
        <v>4</v>
      </c>
      <c r="F26" s="7">
        <v>3</v>
      </c>
      <c r="G26" s="7">
        <v>4</v>
      </c>
      <c r="H26" s="7">
        <v>4</v>
      </c>
      <c r="I26" s="7">
        <v>5</v>
      </c>
      <c r="J26" s="7">
        <v>5</v>
      </c>
      <c r="K26" s="7">
        <v>4</v>
      </c>
      <c r="L26" s="7">
        <v>3</v>
      </c>
      <c r="M26" s="7">
        <v>5</v>
      </c>
      <c r="N26" s="19">
        <f>SUM(E26:M26)</f>
        <v>37</v>
      </c>
      <c r="O26" s="7">
        <v>4</v>
      </c>
      <c r="P26" s="7">
        <v>4</v>
      </c>
      <c r="Q26" s="7">
        <v>6</v>
      </c>
      <c r="R26" s="7">
        <v>4</v>
      </c>
      <c r="S26" s="7">
        <v>4</v>
      </c>
      <c r="T26" s="7">
        <v>5</v>
      </c>
      <c r="U26" s="7">
        <v>4</v>
      </c>
      <c r="V26" s="7">
        <v>5</v>
      </c>
      <c r="W26" s="7">
        <v>4</v>
      </c>
      <c r="X26" s="19">
        <f>SUM(O26:W26)</f>
        <v>40</v>
      </c>
      <c r="Y26" s="20">
        <f>N26+X26</f>
        <v>77</v>
      </c>
      <c r="Z26" s="58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59"/>
      <c r="AL26" s="59"/>
      <c r="AM26" s="59"/>
      <c r="AN26" s="59"/>
      <c r="AO26" s="59"/>
      <c r="AP26" s="59"/>
      <c r="AQ26" s="59"/>
      <c r="AR26" s="59"/>
      <c r="AS26" s="59"/>
      <c r="AT26" s="60"/>
      <c r="AU26" s="20"/>
      <c r="AV26" s="20"/>
      <c r="AW26" s="20"/>
      <c r="AX26" s="20">
        <v>75</v>
      </c>
      <c r="AY26" s="29">
        <f>SUM(Y26:AX26)</f>
        <v>152</v>
      </c>
      <c r="AZ26" s="56">
        <f>Y26</f>
        <v>77</v>
      </c>
      <c r="BA26" s="56">
        <f>X26</f>
        <v>40</v>
      </c>
      <c r="BB26" s="56">
        <f>W26+V26+U26+T26+S26+R26</f>
        <v>26</v>
      </c>
      <c r="BC26" s="56">
        <f>W26+V26+U26</f>
        <v>13</v>
      </c>
      <c r="BD26" s="56">
        <f>W26</f>
        <v>4</v>
      </c>
      <c r="BE26" s="4">
        <f>V26</f>
        <v>5</v>
      </c>
      <c r="BF26" s="4">
        <f>U26</f>
        <v>4</v>
      </c>
      <c r="BG26" s="4">
        <f>T26</f>
        <v>5</v>
      </c>
      <c r="BH26" s="4">
        <f>S26</f>
        <v>4</v>
      </c>
      <c r="BI26" s="4">
        <f>R26</f>
        <v>4</v>
      </c>
      <c r="BJ26" s="4">
        <f>Q26</f>
        <v>6</v>
      </c>
      <c r="BK26" s="4">
        <f>P26</f>
        <v>4</v>
      </c>
      <c r="BL26" s="4">
        <f>O26</f>
        <v>4</v>
      </c>
    </row>
    <row r="27" spans="1:64" s="61" customFormat="1" ht="17.399999999999999" x14ac:dyDescent="0.2">
      <c r="A27" s="28">
        <v>21</v>
      </c>
      <c r="B27" s="22" t="s">
        <v>76</v>
      </c>
      <c r="C27" s="22" t="s">
        <v>260</v>
      </c>
      <c r="D27" s="18">
        <f>(Y27+AX27)-144</f>
        <v>8</v>
      </c>
      <c r="E27" s="7">
        <v>4</v>
      </c>
      <c r="F27" s="7">
        <v>3</v>
      </c>
      <c r="G27" s="7">
        <v>5</v>
      </c>
      <c r="H27" s="7">
        <v>5</v>
      </c>
      <c r="I27" s="7">
        <v>7</v>
      </c>
      <c r="J27" s="7">
        <v>4</v>
      </c>
      <c r="K27" s="7">
        <v>4</v>
      </c>
      <c r="L27" s="7">
        <v>4</v>
      </c>
      <c r="M27" s="7">
        <v>5</v>
      </c>
      <c r="N27" s="19">
        <f>SUM(E27:M27)</f>
        <v>41</v>
      </c>
      <c r="O27" s="7">
        <v>4</v>
      </c>
      <c r="P27" s="7">
        <v>5</v>
      </c>
      <c r="Q27" s="7">
        <v>3</v>
      </c>
      <c r="R27" s="7">
        <v>4</v>
      </c>
      <c r="S27" s="7">
        <v>4</v>
      </c>
      <c r="T27" s="7">
        <v>5</v>
      </c>
      <c r="U27" s="7">
        <v>3</v>
      </c>
      <c r="V27" s="7">
        <v>5</v>
      </c>
      <c r="W27" s="7">
        <v>4</v>
      </c>
      <c r="X27" s="19">
        <f>SUM(O27:W27)</f>
        <v>37</v>
      </c>
      <c r="Y27" s="20">
        <f>N27+X27</f>
        <v>78</v>
      </c>
      <c r="Z27" s="58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59"/>
      <c r="AL27" s="59"/>
      <c r="AM27" s="59"/>
      <c r="AN27" s="59"/>
      <c r="AO27" s="59"/>
      <c r="AP27" s="59"/>
      <c r="AQ27" s="59"/>
      <c r="AR27" s="59"/>
      <c r="AS27" s="59"/>
      <c r="AT27" s="60"/>
      <c r="AU27" s="20"/>
      <c r="AV27" s="20"/>
      <c r="AW27" s="20"/>
      <c r="AX27" s="20">
        <v>74</v>
      </c>
      <c r="AY27" s="29">
        <f>SUM(Y27:AX27)</f>
        <v>152</v>
      </c>
      <c r="AZ27" s="56">
        <f>Y27</f>
        <v>78</v>
      </c>
      <c r="BA27" s="56">
        <f>X27</f>
        <v>37</v>
      </c>
      <c r="BB27" s="56">
        <f>W27+V27+U27+T27+S27+R27</f>
        <v>25</v>
      </c>
      <c r="BC27" s="56">
        <f>W27+V27+U27</f>
        <v>12</v>
      </c>
      <c r="BD27" s="56">
        <f>W27</f>
        <v>4</v>
      </c>
      <c r="BE27" s="4">
        <f>V27</f>
        <v>5</v>
      </c>
      <c r="BF27" s="4">
        <f>U27</f>
        <v>3</v>
      </c>
      <c r="BG27" s="4">
        <f>T27</f>
        <v>5</v>
      </c>
      <c r="BH27" s="4">
        <f>S27</f>
        <v>4</v>
      </c>
      <c r="BI27" s="4">
        <f>R27</f>
        <v>4</v>
      </c>
      <c r="BJ27" s="4">
        <f>Q27</f>
        <v>3</v>
      </c>
      <c r="BK27" s="4">
        <f>P27</f>
        <v>5</v>
      </c>
      <c r="BL27" s="4">
        <f>O27</f>
        <v>4</v>
      </c>
    </row>
    <row r="28" spans="1:64" s="61" customFormat="1" ht="17.399999999999999" x14ac:dyDescent="0.2">
      <c r="A28" s="28">
        <v>22</v>
      </c>
      <c r="B28" s="92" t="s">
        <v>70</v>
      </c>
      <c r="C28" s="22" t="s">
        <v>261</v>
      </c>
      <c r="D28" s="18">
        <f>(Y28+AX28)-144</f>
        <v>8</v>
      </c>
      <c r="E28" s="7">
        <v>4</v>
      </c>
      <c r="F28" s="7">
        <v>3</v>
      </c>
      <c r="G28" s="7">
        <v>4</v>
      </c>
      <c r="H28" s="7">
        <v>5</v>
      </c>
      <c r="I28" s="7">
        <v>5</v>
      </c>
      <c r="J28" s="7">
        <v>5</v>
      </c>
      <c r="K28" s="7">
        <v>4</v>
      </c>
      <c r="L28" s="7">
        <v>3</v>
      </c>
      <c r="M28" s="7">
        <v>5</v>
      </c>
      <c r="N28" s="19">
        <f>SUM(E28:M28)</f>
        <v>38</v>
      </c>
      <c r="O28" s="7">
        <v>5</v>
      </c>
      <c r="P28" s="7">
        <v>7</v>
      </c>
      <c r="Q28" s="7">
        <v>4</v>
      </c>
      <c r="R28" s="7">
        <v>4</v>
      </c>
      <c r="S28" s="7">
        <v>4</v>
      </c>
      <c r="T28" s="7">
        <v>5</v>
      </c>
      <c r="U28" s="7">
        <v>3</v>
      </c>
      <c r="V28" s="7">
        <v>5</v>
      </c>
      <c r="W28" s="7">
        <v>4</v>
      </c>
      <c r="X28" s="19">
        <f>SUM(O28:W28)</f>
        <v>41</v>
      </c>
      <c r="Y28" s="20">
        <f>N28+X28</f>
        <v>79</v>
      </c>
      <c r="Z28" s="58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59"/>
      <c r="AL28" s="59"/>
      <c r="AM28" s="59"/>
      <c r="AN28" s="59"/>
      <c r="AO28" s="59"/>
      <c r="AP28" s="59"/>
      <c r="AQ28" s="59"/>
      <c r="AR28" s="59"/>
      <c r="AS28" s="59"/>
      <c r="AT28" s="60"/>
      <c r="AU28" s="20"/>
      <c r="AV28" s="20"/>
      <c r="AW28" s="20"/>
      <c r="AX28" s="20">
        <v>73</v>
      </c>
      <c r="AY28" s="29">
        <f>SUM(Y28:AX28)</f>
        <v>152</v>
      </c>
      <c r="AZ28" s="56">
        <f>Y28</f>
        <v>79</v>
      </c>
      <c r="BA28" s="56">
        <f>X28</f>
        <v>41</v>
      </c>
      <c r="BB28" s="56">
        <f>W28+V28+U28+T28+S28+R28</f>
        <v>25</v>
      </c>
      <c r="BC28" s="56">
        <f>W28+V28+U28</f>
        <v>12</v>
      </c>
      <c r="BD28" s="56">
        <f>W28</f>
        <v>4</v>
      </c>
      <c r="BE28" s="4">
        <f>V28</f>
        <v>5</v>
      </c>
      <c r="BF28" s="4">
        <f>U28</f>
        <v>3</v>
      </c>
      <c r="BG28" s="4">
        <f>T28</f>
        <v>5</v>
      </c>
      <c r="BH28" s="4">
        <f>S28</f>
        <v>4</v>
      </c>
      <c r="BI28" s="4">
        <f>R28</f>
        <v>4</v>
      </c>
      <c r="BJ28" s="4">
        <f>Q28</f>
        <v>4</v>
      </c>
      <c r="BK28" s="4">
        <f>P28</f>
        <v>7</v>
      </c>
      <c r="BL28" s="4">
        <f>O28</f>
        <v>5</v>
      </c>
    </row>
    <row r="29" spans="1:64" s="61" customFormat="1" ht="17.399999999999999" x14ac:dyDescent="0.2">
      <c r="A29" s="28">
        <v>23</v>
      </c>
      <c r="B29" s="22" t="s">
        <v>72</v>
      </c>
      <c r="C29" s="22" t="s">
        <v>261</v>
      </c>
      <c r="D29" s="18">
        <f>(Y29+AX29)-144</f>
        <v>9</v>
      </c>
      <c r="E29" s="7">
        <v>4</v>
      </c>
      <c r="F29" s="7">
        <v>3</v>
      </c>
      <c r="G29" s="7">
        <v>4</v>
      </c>
      <c r="H29" s="7">
        <v>5</v>
      </c>
      <c r="I29" s="7">
        <v>4</v>
      </c>
      <c r="J29" s="7">
        <v>4</v>
      </c>
      <c r="K29" s="7">
        <v>4</v>
      </c>
      <c r="L29" s="7">
        <v>3</v>
      </c>
      <c r="M29" s="7">
        <v>5</v>
      </c>
      <c r="N29" s="19">
        <f>SUM(E29:M29)</f>
        <v>36</v>
      </c>
      <c r="O29" s="7">
        <v>4</v>
      </c>
      <c r="P29" s="7">
        <v>5</v>
      </c>
      <c r="Q29" s="7">
        <v>4</v>
      </c>
      <c r="R29" s="7">
        <v>2</v>
      </c>
      <c r="S29" s="7">
        <v>4</v>
      </c>
      <c r="T29" s="7">
        <v>5</v>
      </c>
      <c r="U29" s="7">
        <v>3</v>
      </c>
      <c r="V29" s="7">
        <v>5</v>
      </c>
      <c r="W29" s="7">
        <v>5</v>
      </c>
      <c r="X29" s="19">
        <f>SUM(O29:W29)</f>
        <v>37</v>
      </c>
      <c r="Y29" s="20">
        <f>N29+X29</f>
        <v>73</v>
      </c>
      <c r="Z29" s="58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59"/>
      <c r="AL29" s="59"/>
      <c r="AM29" s="59"/>
      <c r="AN29" s="59"/>
      <c r="AO29" s="59"/>
      <c r="AP29" s="59"/>
      <c r="AQ29" s="59"/>
      <c r="AR29" s="59"/>
      <c r="AS29" s="59"/>
      <c r="AT29" s="60"/>
      <c r="AU29" s="20"/>
      <c r="AV29" s="20"/>
      <c r="AW29" s="20"/>
      <c r="AX29" s="20">
        <v>80</v>
      </c>
      <c r="AY29" s="29">
        <f>SUM(Y29:AX29)</f>
        <v>153</v>
      </c>
      <c r="AZ29" s="56">
        <f>Y29</f>
        <v>73</v>
      </c>
      <c r="BA29" s="56">
        <f>X29</f>
        <v>37</v>
      </c>
      <c r="BB29" s="56">
        <f>W29+V29+U29+T29+S29+R29</f>
        <v>24</v>
      </c>
      <c r="BC29" s="56">
        <f>W29+V29+U29</f>
        <v>13</v>
      </c>
      <c r="BD29" s="56">
        <f>W29</f>
        <v>5</v>
      </c>
      <c r="BE29" s="4">
        <f>V29</f>
        <v>5</v>
      </c>
      <c r="BF29" s="4">
        <f>U29</f>
        <v>3</v>
      </c>
      <c r="BG29" s="4">
        <f>T29</f>
        <v>5</v>
      </c>
      <c r="BH29" s="4">
        <f>S29</f>
        <v>4</v>
      </c>
      <c r="BI29" s="4">
        <f>R29</f>
        <v>2</v>
      </c>
      <c r="BJ29" s="4">
        <f>Q29</f>
        <v>4</v>
      </c>
      <c r="BK29" s="4">
        <f>P29</f>
        <v>5</v>
      </c>
      <c r="BL29" s="4">
        <f>O29</f>
        <v>4</v>
      </c>
    </row>
    <row r="30" spans="1:64" s="61" customFormat="1" ht="17.399999999999999" x14ac:dyDescent="0.2">
      <c r="A30" s="28">
        <v>24</v>
      </c>
      <c r="B30" s="22" t="s">
        <v>247</v>
      </c>
      <c r="C30" s="22" t="s">
        <v>271</v>
      </c>
      <c r="D30" s="18">
        <f>(Y30+AX30)-144</f>
        <v>9</v>
      </c>
      <c r="E30" s="7">
        <v>4</v>
      </c>
      <c r="F30" s="7">
        <v>3</v>
      </c>
      <c r="G30" s="7">
        <v>4</v>
      </c>
      <c r="H30" s="7">
        <v>5</v>
      </c>
      <c r="I30" s="7">
        <v>4</v>
      </c>
      <c r="J30" s="7">
        <v>4</v>
      </c>
      <c r="K30" s="7">
        <v>5</v>
      </c>
      <c r="L30" s="7">
        <v>3</v>
      </c>
      <c r="M30" s="7">
        <v>5</v>
      </c>
      <c r="N30" s="19">
        <f>SUM(E30:M30)</f>
        <v>37</v>
      </c>
      <c r="O30" s="7">
        <v>4</v>
      </c>
      <c r="P30" s="7">
        <v>7</v>
      </c>
      <c r="Q30" s="7">
        <v>4</v>
      </c>
      <c r="R30" s="7">
        <v>3</v>
      </c>
      <c r="S30" s="7">
        <v>4</v>
      </c>
      <c r="T30" s="7">
        <v>8</v>
      </c>
      <c r="U30" s="7">
        <v>3</v>
      </c>
      <c r="V30" s="7">
        <v>6</v>
      </c>
      <c r="W30" s="7">
        <v>4</v>
      </c>
      <c r="X30" s="19">
        <f>SUM(O30:W30)</f>
        <v>43</v>
      </c>
      <c r="Y30" s="20">
        <f>N30+X30</f>
        <v>80</v>
      </c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59"/>
      <c r="AL30" s="59"/>
      <c r="AM30" s="59"/>
      <c r="AN30" s="59"/>
      <c r="AO30" s="59"/>
      <c r="AP30" s="59"/>
      <c r="AQ30" s="59"/>
      <c r="AR30" s="59"/>
      <c r="AS30" s="59"/>
      <c r="AT30" s="60"/>
      <c r="AU30" s="20"/>
      <c r="AV30" s="20"/>
      <c r="AW30" s="20"/>
      <c r="AX30" s="20">
        <v>73</v>
      </c>
      <c r="AY30" s="29">
        <f>SUM(Y30:AX30)</f>
        <v>153</v>
      </c>
      <c r="AZ30" s="56">
        <f>Y30</f>
        <v>80</v>
      </c>
      <c r="BA30" s="56">
        <f>X30</f>
        <v>43</v>
      </c>
      <c r="BB30" s="56">
        <f>W30+V30+U30+T30+S30+R30</f>
        <v>28</v>
      </c>
      <c r="BC30" s="56">
        <f>W30+V30+U30</f>
        <v>13</v>
      </c>
      <c r="BD30" s="56">
        <f>W30</f>
        <v>4</v>
      </c>
      <c r="BE30" s="4">
        <f>V30</f>
        <v>6</v>
      </c>
      <c r="BF30" s="4">
        <f>U30</f>
        <v>3</v>
      </c>
      <c r="BG30" s="4">
        <f>T30</f>
        <v>8</v>
      </c>
      <c r="BH30" s="4">
        <f>S30</f>
        <v>4</v>
      </c>
      <c r="BI30" s="4">
        <f>R30</f>
        <v>3</v>
      </c>
      <c r="BJ30" s="4">
        <f>Q30</f>
        <v>4</v>
      </c>
      <c r="BK30" s="4">
        <f>P30</f>
        <v>7</v>
      </c>
      <c r="BL30" s="4">
        <f>O30</f>
        <v>4</v>
      </c>
    </row>
    <row r="31" spans="1:64" s="61" customFormat="1" ht="17.399999999999999" x14ac:dyDescent="0.2">
      <c r="A31" s="28">
        <v>25</v>
      </c>
      <c r="B31" s="22" t="s">
        <v>77</v>
      </c>
      <c r="C31" s="22" t="s">
        <v>260</v>
      </c>
      <c r="D31" s="18">
        <f>(Y31+AX31)-144</f>
        <v>10</v>
      </c>
      <c r="E31" s="7">
        <v>4</v>
      </c>
      <c r="F31" s="7">
        <v>3</v>
      </c>
      <c r="G31" s="7">
        <v>3</v>
      </c>
      <c r="H31" s="7">
        <v>4</v>
      </c>
      <c r="I31" s="7">
        <v>5</v>
      </c>
      <c r="J31" s="7">
        <v>4</v>
      </c>
      <c r="K31" s="7">
        <v>5</v>
      </c>
      <c r="L31" s="7">
        <v>2</v>
      </c>
      <c r="M31" s="7">
        <v>6</v>
      </c>
      <c r="N31" s="19">
        <f>SUM(E31:M31)</f>
        <v>36</v>
      </c>
      <c r="O31" s="7">
        <v>5</v>
      </c>
      <c r="P31" s="7">
        <v>4</v>
      </c>
      <c r="Q31" s="7">
        <v>5</v>
      </c>
      <c r="R31" s="7">
        <v>4</v>
      </c>
      <c r="S31" s="7">
        <v>4</v>
      </c>
      <c r="T31" s="7">
        <v>5</v>
      </c>
      <c r="U31" s="7">
        <v>3</v>
      </c>
      <c r="V31" s="7">
        <v>4</v>
      </c>
      <c r="W31" s="7">
        <v>4</v>
      </c>
      <c r="X31" s="19">
        <f>SUM(O31:W31)</f>
        <v>38</v>
      </c>
      <c r="Y31" s="20">
        <f>N31+X31</f>
        <v>74</v>
      </c>
      <c r="Z31" s="58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59"/>
      <c r="AL31" s="59"/>
      <c r="AM31" s="59"/>
      <c r="AN31" s="59"/>
      <c r="AO31" s="59"/>
      <c r="AP31" s="59"/>
      <c r="AQ31" s="59"/>
      <c r="AR31" s="59"/>
      <c r="AS31" s="59"/>
      <c r="AT31" s="60"/>
      <c r="AU31" s="20"/>
      <c r="AV31" s="20"/>
      <c r="AW31" s="20"/>
      <c r="AX31" s="20">
        <v>80</v>
      </c>
      <c r="AY31" s="29">
        <f>SUM(Y31:AX31)</f>
        <v>154</v>
      </c>
      <c r="AZ31" s="56">
        <f>Y31</f>
        <v>74</v>
      </c>
      <c r="BA31" s="56">
        <f>X31</f>
        <v>38</v>
      </c>
      <c r="BB31" s="56">
        <f>W31+V31+U31+T31+S31+R31</f>
        <v>24</v>
      </c>
      <c r="BC31" s="56">
        <f>W31+V31+U31</f>
        <v>11</v>
      </c>
      <c r="BD31" s="56">
        <f>W31</f>
        <v>4</v>
      </c>
      <c r="BE31" s="4">
        <f>V31</f>
        <v>4</v>
      </c>
      <c r="BF31" s="4">
        <f>U31</f>
        <v>3</v>
      </c>
      <c r="BG31" s="4">
        <f>T31</f>
        <v>5</v>
      </c>
      <c r="BH31" s="4">
        <f>S31</f>
        <v>4</v>
      </c>
      <c r="BI31" s="4">
        <f>R31</f>
        <v>4</v>
      </c>
      <c r="BJ31" s="4">
        <f>Q31</f>
        <v>5</v>
      </c>
      <c r="BK31" s="4">
        <f>P31</f>
        <v>4</v>
      </c>
      <c r="BL31" s="4">
        <f>O31</f>
        <v>5</v>
      </c>
    </row>
    <row r="32" spans="1:64" s="61" customFormat="1" ht="17.399999999999999" x14ac:dyDescent="0.2">
      <c r="A32" s="28">
        <v>26</v>
      </c>
      <c r="B32" s="22" t="s">
        <v>230</v>
      </c>
      <c r="C32" s="22" t="s">
        <v>269</v>
      </c>
      <c r="D32" s="18">
        <f>(Y32+AX32)-144</f>
        <v>10</v>
      </c>
      <c r="E32" s="7">
        <v>4</v>
      </c>
      <c r="F32" s="7">
        <v>1</v>
      </c>
      <c r="G32" s="7">
        <v>5</v>
      </c>
      <c r="H32" s="7">
        <v>4</v>
      </c>
      <c r="I32" s="7">
        <v>4</v>
      </c>
      <c r="J32" s="7">
        <v>4</v>
      </c>
      <c r="K32" s="7">
        <v>4</v>
      </c>
      <c r="L32" s="7">
        <v>3</v>
      </c>
      <c r="M32" s="7">
        <v>5</v>
      </c>
      <c r="N32" s="19">
        <f>SUM(E32:M32)</f>
        <v>34</v>
      </c>
      <c r="O32" s="7">
        <v>5</v>
      </c>
      <c r="P32" s="7">
        <v>6</v>
      </c>
      <c r="Q32" s="7">
        <v>5</v>
      </c>
      <c r="R32" s="7">
        <v>4</v>
      </c>
      <c r="S32" s="7">
        <v>4</v>
      </c>
      <c r="T32" s="7">
        <v>5</v>
      </c>
      <c r="U32" s="7">
        <v>3</v>
      </c>
      <c r="V32" s="7">
        <v>6</v>
      </c>
      <c r="W32" s="7">
        <v>5</v>
      </c>
      <c r="X32" s="19">
        <f>SUM(O32:W32)</f>
        <v>43</v>
      </c>
      <c r="Y32" s="20">
        <f>N32+X32</f>
        <v>77</v>
      </c>
      <c r="Z32" s="58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59"/>
      <c r="AL32" s="59"/>
      <c r="AM32" s="59"/>
      <c r="AN32" s="59"/>
      <c r="AO32" s="59"/>
      <c r="AP32" s="59"/>
      <c r="AQ32" s="59"/>
      <c r="AR32" s="59"/>
      <c r="AS32" s="59"/>
      <c r="AT32" s="60"/>
      <c r="AU32" s="20"/>
      <c r="AV32" s="20"/>
      <c r="AW32" s="20"/>
      <c r="AX32" s="20">
        <v>77</v>
      </c>
      <c r="AY32" s="29">
        <f>SUM(Y32:AX32)</f>
        <v>154</v>
      </c>
      <c r="AZ32" s="56">
        <f>Y32</f>
        <v>77</v>
      </c>
      <c r="BA32" s="56">
        <f>X32</f>
        <v>43</v>
      </c>
      <c r="BB32" s="56">
        <f>W32+V32+U32+T32+S32+R32</f>
        <v>27</v>
      </c>
      <c r="BC32" s="56">
        <f>W32+V32+U32</f>
        <v>14</v>
      </c>
      <c r="BD32" s="56">
        <f>W32</f>
        <v>5</v>
      </c>
      <c r="BE32" s="4">
        <f>V32</f>
        <v>6</v>
      </c>
      <c r="BF32" s="4">
        <f>U32</f>
        <v>3</v>
      </c>
      <c r="BG32" s="4">
        <f>T32</f>
        <v>5</v>
      </c>
      <c r="BH32" s="4">
        <f>S32</f>
        <v>4</v>
      </c>
      <c r="BI32" s="4">
        <f>R32</f>
        <v>4</v>
      </c>
      <c r="BJ32" s="4">
        <f>Q32</f>
        <v>5</v>
      </c>
      <c r="BK32" s="4">
        <f>P32</f>
        <v>6</v>
      </c>
      <c r="BL32" s="4">
        <f>O32</f>
        <v>5</v>
      </c>
    </row>
    <row r="33" spans="1:64" s="61" customFormat="1" ht="17.399999999999999" x14ac:dyDescent="0.2">
      <c r="A33" s="28">
        <v>27</v>
      </c>
      <c r="B33" s="22" t="s">
        <v>239</v>
      </c>
      <c r="C33" s="22" t="s">
        <v>270</v>
      </c>
      <c r="D33" s="18">
        <f>(Y33+AX33)-144</f>
        <v>10</v>
      </c>
      <c r="E33" s="7">
        <v>5</v>
      </c>
      <c r="F33" s="7">
        <v>3</v>
      </c>
      <c r="G33" s="7">
        <v>5</v>
      </c>
      <c r="H33" s="7">
        <v>5</v>
      </c>
      <c r="I33" s="7">
        <v>4</v>
      </c>
      <c r="J33" s="7">
        <v>5</v>
      </c>
      <c r="K33" s="7">
        <v>4</v>
      </c>
      <c r="L33" s="7">
        <v>3</v>
      </c>
      <c r="M33" s="7">
        <v>5</v>
      </c>
      <c r="N33" s="19">
        <f>SUM(E33:M33)</f>
        <v>39</v>
      </c>
      <c r="O33" s="7">
        <v>5</v>
      </c>
      <c r="P33" s="7">
        <v>5</v>
      </c>
      <c r="Q33" s="7">
        <v>4</v>
      </c>
      <c r="R33" s="7">
        <v>3</v>
      </c>
      <c r="S33" s="7">
        <v>5</v>
      </c>
      <c r="T33" s="7">
        <v>5</v>
      </c>
      <c r="U33" s="7">
        <v>3</v>
      </c>
      <c r="V33" s="7">
        <v>4</v>
      </c>
      <c r="W33" s="7">
        <v>5</v>
      </c>
      <c r="X33" s="19">
        <f>SUM(O33:W33)</f>
        <v>39</v>
      </c>
      <c r="Y33" s="20">
        <f>N33+X33</f>
        <v>78</v>
      </c>
      <c r="Z33" s="58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59"/>
      <c r="AL33" s="59"/>
      <c r="AM33" s="59"/>
      <c r="AN33" s="59"/>
      <c r="AO33" s="59"/>
      <c r="AP33" s="59"/>
      <c r="AQ33" s="59"/>
      <c r="AR33" s="59"/>
      <c r="AS33" s="59"/>
      <c r="AT33" s="60"/>
      <c r="AU33" s="20"/>
      <c r="AV33" s="20"/>
      <c r="AW33" s="20"/>
      <c r="AX33" s="20">
        <v>76</v>
      </c>
      <c r="AY33" s="29">
        <f>SUM(Y33:AX33)</f>
        <v>154</v>
      </c>
      <c r="AZ33" s="56">
        <f>Y33</f>
        <v>78</v>
      </c>
      <c r="BA33" s="56">
        <f>X33</f>
        <v>39</v>
      </c>
      <c r="BB33" s="56">
        <f>W33+V33+U33+T33+S33+R33</f>
        <v>25</v>
      </c>
      <c r="BC33" s="56">
        <f>W33+V33+U33</f>
        <v>12</v>
      </c>
      <c r="BD33" s="56">
        <f>W33</f>
        <v>5</v>
      </c>
      <c r="BE33" s="4">
        <f>V33</f>
        <v>4</v>
      </c>
      <c r="BF33" s="4">
        <f>U33</f>
        <v>3</v>
      </c>
      <c r="BG33" s="4">
        <f>T33</f>
        <v>5</v>
      </c>
      <c r="BH33" s="4">
        <f>S33</f>
        <v>5</v>
      </c>
      <c r="BI33" s="4">
        <f>R33</f>
        <v>3</v>
      </c>
      <c r="BJ33" s="4">
        <f>Q33</f>
        <v>4</v>
      </c>
      <c r="BK33" s="4">
        <f>P33</f>
        <v>5</v>
      </c>
      <c r="BL33" s="4">
        <f>O33</f>
        <v>5</v>
      </c>
    </row>
    <row r="34" spans="1:64" s="61" customFormat="1" ht="17.399999999999999" x14ac:dyDescent="0.2">
      <c r="A34" s="28">
        <v>28</v>
      </c>
      <c r="B34" s="22" t="s">
        <v>74</v>
      </c>
      <c r="C34" s="22" t="s">
        <v>274</v>
      </c>
      <c r="D34" s="18">
        <f>(Y34+AX34)-144</f>
        <v>10</v>
      </c>
      <c r="E34" s="7">
        <v>4</v>
      </c>
      <c r="F34" s="7">
        <v>3</v>
      </c>
      <c r="G34" s="7">
        <v>5</v>
      </c>
      <c r="H34" s="7">
        <v>5</v>
      </c>
      <c r="I34" s="7">
        <v>4</v>
      </c>
      <c r="J34" s="7">
        <v>4</v>
      </c>
      <c r="K34" s="7">
        <v>8</v>
      </c>
      <c r="L34" s="7">
        <v>4</v>
      </c>
      <c r="M34" s="7">
        <v>5</v>
      </c>
      <c r="N34" s="19">
        <f>SUM(E34:M34)</f>
        <v>42</v>
      </c>
      <c r="O34" s="7">
        <v>4</v>
      </c>
      <c r="P34" s="7">
        <v>5</v>
      </c>
      <c r="Q34" s="7">
        <v>4</v>
      </c>
      <c r="R34" s="7">
        <v>3</v>
      </c>
      <c r="S34" s="7">
        <v>4</v>
      </c>
      <c r="T34" s="7">
        <v>5</v>
      </c>
      <c r="U34" s="7">
        <v>4</v>
      </c>
      <c r="V34" s="7">
        <v>5</v>
      </c>
      <c r="W34" s="7">
        <v>5</v>
      </c>
      <c r="X34" s="19">
        <f>SUM(O34:W34)</f>
        <v>39</v>
      </c>
      <c r="Y34" s="20">
        <f>N34+X34</f>
        <v>81</v>
      </c>
      <c r="Z34" s="58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59"/>
      <c r="AL34" s="59"/>
      <c r="AM34" s="59"/>
      <c r="AN34" s="59"/>
      <c r="AO34" s="59"/>
      <c r="AP34" s="59"/>
      <c r="AQ34" s="59"/>
      <c r="AR34" s="59"/>
      <c r="AS34" s="59"/>
      <c r="AT34" s="60"/>
      <c r="AU34" s="20"/>
      <c r="AV34" s="20"/>
      <c r="AW34" s="20"/>
      <c r="AX34" s="20">
        <v>73</v>
      </c>
      <c r="AY34" s="29">
        <f>SUM(Y34:AX34)</f>
        <v>154</v>
      </c>
      <c r="AZ34" s="56">
        <f>Y34</f>
        <v>81</v>
      </c>
      <c r="BA34" s="56">
        <f>X34</f>
        <v>39</v>
      </c>
      <c r="BB34" s="56">
        <f>W34+V34+U34+T34+S34+R34</f>
        <v>26</v>
      </c>
      <c r="BC34" s="56">
        <f>W34+V34+U34</f>
        <v>14</v>
      </c>
      <c r="BD34" s="56">
        <f>W34</f>
        <v>5</v>
      </c>
      <c r="BE34" s="4">
        <f>V34</f>
        <v>5</v>
      </c>
      <c r="BF34" s="4">
        <f>U34</f>
        <v>4</v>
      </c>
      <c r="BG34" s="4">
        <f>T34</f>
        <v>5</v>
      </c>
      <c r="BH34" s="4">
        <f>S34</f>
        <v>4</v>
      </c>
      <c r="BI34" s="4">
        <f>R34</f>
        <v>3</v>
      </c>
      <c r="BJ34" s="4">
        <f>Q34</f>
        <v>4</v>
      </c>
      <c r="BK34" s="4">
        <f>P34</f>
        <v>5</v>
      </c>
      <c r="BL34" s="4">
        <f>O34</f>
        <v>4</v>
      </c>
    </row>
    <row r="35" spans="1:64" s="61" customFormat="1" ht="17.399999999999999" x14ac:dyDescent="0.2">
      <c r="A35" s="28">
        <v>29</v>
      </c>
      <c r="B35" s="22" t="s">
        <v>25</v>
      </c>
      <c r="C35" s="22" t="s">
        <v>275</v>
      </c>
      <c r="D35" s="18">
        <f>(Y35+AX35)-144</f>
        <v>10</v>
      </c>
      <c r="E35" s="7">
        <v>5</v>
      </c>
      <c r="F35" s="7">
        <v>4</v>
      </c>
      <c r="G35" s="7">
        <v>5</v>
      </c>
      <c r="H35" s="7">
        <v>5</v>
      </c>
      <c r="I35" s="7">
        <v>5</v>
      </c>
      <c r="J35" s="7">
        <v>4</v>
      </c>
      <c r="K35" s="7">
        <v>5</v>
      </c>
      <c r="L35" s="7">
        <v>3</v>
      </c>
      <c r="M35" s="7">
        <v>5</v>
      </c>
      <c r="N35" s="19">
        <f>SUM(E35:M35)</f>
        <v>41</v>
      </c>
      <c r="O35" s="7">
        <v>4</v>
      </c>
      <c r="P35" s="7">
        <v>4</v>
      </c>
      <c r="Q35" s="7">
        <v>5</v>
      </c>
      <c r="R35" s="7">
        <v>4</v>
      </c>
      <c r="S35" s="7">
        <v>4</v>
      </c>
      <c r="T35" s="7">
        <v>7</v>
      </c>
      <c r="U35" s="7">
        <v>3</v>
      </c>
      <c r="V35" s="7">
        <v>4</v>
      </c>
      <c r="W35" s="7">
        <v>5</v>
      </c>
      <c r="X35" s="19">
        <f>SUM(O35:W35)</f>
        <v>40</v>
      </c>
      <c r="Y35" s="20">
        <f>N35+X35</f>
        <v>81</v>
      </c>
      <c r="Z35" s="18"/>
      <c r="AA35" s="7"/>
      <c r="AB35" s="7"/>
      <c r="AC35" s="7"/>
      <c r="AD35" s="7"/>
      <c r="AE35" s="7"/>
      <c r="AF35" s="7"/>
      <c r="AG35" s="7"/>
      <c r="AH35" s="7"/>
      <c r="AI35" s="7"/>
      <c r="AJ35" s="19"/>
      <c r="AK35" s="7"/>
      <c r="AL35" s="7"/>
      <c r="AM35" s="7"/>
      <c r="AN35" s="7"/>
      <c r="AO35" s="7"/>
      <c r="AP35" s="7"/>
      <c r="AQ35" s="7"/>
      <c r="AR35" s="7"/>
      <c r="AS35" s="7"/>
      <c r="AT35" s="19"/>
      <c r="AU35" s="20"/>
      <c r="AV35" s="20"/>
      <c r="AW35" s="20"/>
      <c r="AX35" s="20">
        <v>73</v>
      </c>
      <c r="AY35" s="29">
        <f>SUM(Y35:AX35)</f>
        <v>154</v>
      </c>
      <c r="AZ35" s="56">
        <f>Y35</f>
        <v>81</v>
      </c>
      <c r="BA35" s="56">
        <f>X35</f>
        <v>40</v>
      </c>
      <c r="BB35" s="56">
        <f>W35+V35+U35+T35+S35+R35</f>
        <v>27</v>
      </c>
      <c r="BC35" s="56">
        <f>W35+V35+U35</f>
        <v>12</v>
      </c>
      <c r="BD35" s="56">
        <f>W35</f>
        <v>5</v>
      </c>
      <c r="BE35" s="4">
        <f>V35</f>
        <v>4</v>
      </c>
      <c r="BF35" s="4">
        <f>U35</f>
        <v>3</v>
      </c>
      <c r="BG35" s="4">
        <f>T35</f>
        <v>7</v>
      </c>
      <c r="BH35" s="4">
        <f>S35</f>
        <v>4</v>
      </c>
      <c r="BI35" s="4">
        <f>R35</f>
        <v>4</v>
      </c>
      <c r="BJ35" s="4">
        <f>Q35</f>
        <v>5</v>
      </c>
      <c r="BK35" s="4">
        <f>P35</f>
        <v>4</v>
      </c>
      <c r="BL35" s="4">
        <f>O35</f>
        <v>4</v>
      </c>
    </row>
    <row r="36" spans="1:64" s="61" customFormat="1" ht="17.399999999999999" x14ac:dyDescent="0.2">
      <c r="A36" s="28">
        <v>30</v>
      </c>
      <c r="B36" s="22" t="s">
        <v>15</v>
      </c>
      <c r="C36" s="22" t="s">
        <v>274</v>
      </c>
      <c r="D36" s="18">
        <f>(Y36+AX36)-144</f>
        <v>11</v>
      </c>
      <c r="E36" s="7">
        <v>5</v>
      </c>
      <c r="F36" s="7">
        <v>3</v>
      </c>
      <c r="G36" s="7">
        <v>4</v>
      </c>
      <c r="H36" s="7">
        <v>5</v>
      </c>
      <c r="I36" s="7">
        <v>4</v>
      </c>
      <c r="J36" s="7">
        <v>4</v>
      </c>
      <c r="K36" s="7">
        <v>4</v>
      </c>
      <c r="L36" s="7">
        <v>4</v>
      </c>
      <c r="M36" s="7">
        <v>4</v>
      </c>
      <c r="N36" s="19">
        <f>SUM(E36:M36)</f>
        <v>37</v>
      </c>
      <c r="O36" s="7">
        <v>5</v>
      </c>
      <c r="P36" s="7">
        <v>5</v>
      </c>
      <c r="Q36" s="7">
        <v>5</v>
      </c>
      <c r="R36" s="7">
        <v>3</v>
      </c>
      <c r="S36" s="7">
        <v>4</v>
      </c>
      <c r="T36" s="7">
        <v>6</v>
      </c>
      <c r="U36" s="7">
        <v>3</v>
      </c>
      <c r="V36" s="7">
        <v>5</v>
      </c>
      <c r="W36" s="7">
        <v>4</v>
      </c>
      <c r="X36" s="19">
        <f>SUM(O36:W36)</f>
        <v>40</v>
      </c>
      <c r="Y36" s="20">
        <f>N36+X36</f>
        <v>77</v>
      </c>
      <c r="Z36" s="58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59"/>
      <c r="AL36" s="59"/>
      <c r="AM36" s="59"/>
      <c r="AN36" s="59"/>
      <c r="AO36" s="59"/>
      <c r="AP36" s="59"/>
      <c r="AQ36" s="59"/>
      <c r="AR36" s="59"/>
      <c r="AS36" s="59"/>
      <c r="AT36" s="60"/>
      <c r="AU36" s="20"/>
      <c r="AV36" s="20"/>
      <c r="AW36" s="20"/>
      <c r="AX36" s="20">
        <v>78</v>
      </c>
      <c r="AY36" s="29">
        <f>SUM(Y36:AX36)</f>
        <v>155</v>
      </c>
      <c r="AZ36" s="56">
        <f>Y36</f>
        <v>77</v>
      </c>
      <c r="BA36" s="56">
        <f>X36</f>
        <v>40</v>
      </c>
      <c r="BB36" s="56">
        <f>W36+V36+U36+T36+S36+R36</f>
        <v>25</v>
      </c>
      <c r="BC36" s="56">
        <f>W36+V36+U36</f>
        <v>12</v>
      </c>
      <c r="BD36" s="56">
        <f>W36</f>
        <v>4</v>
      </c>
      <c r="BE36" s="4">
        <f>V36</f>
        <v>5</v>
      </c>
      <c r="BF36" s="4">
        <f>U36</f>
        <v>3</v>
      </c>
      <c r="BG36" s="4">
        <f>T36</f>
        <v>6</v>
      </c>
      <c r="BH36" s="4">
        <f>S36</f>
        <v>4</v>
      </c>
      <c r="BI36" s="4">
        <f>R36</f>
        <v>3</v>
      </c>
      <c r="BJ36" s="4">
        <f>Q36</f>
        <v>5</v>
      </c>
      <c r="BK36" s="4">
        <f>P36</f>
        <v>5</v>
      </c>
      <c r="BL36" s="4">
        <f>O36</f>
        <v>5</v>
      </c>
    </row>
    <row r="37" spans="1:64" s="61" customFormat="1" ht="17.399999999999999" x14ac:dyDescent="0.2">
      <c r="A37" s="28">
        <v>31</v>
      </c>
      <c r="B37" s="22" t="s">
        <v>69</v>
      </c>
      <c r="C37" s="22" t="s">
        <v>95</v>
      </c>
      <c r="D37" s="18">
        <f>(Y37+AX37)-144</f>
        <v>11</v>
      </c>
      <c r="E37" s="7">
        <v>5</v>
      </c>
      <c r="F37" s="7">
        <v>3</v>
      </c>
      <c r="G37" s="7">
        <v>4</v>
      </c>
      <c r="H37" s="7">
        <v>7</v>
      </c>
      <c r="I37" s="7">
        <v>5</v>
      </c>
      <c r="J37" s="7">
        <v>4</v>
      </c>
      <c r="K37" s="7">
        <v>4</v>
      </c>
      <c r="L37" s="7">
        <v>3</v>
      </c>
      <c r="M37" s="7">
        <v>7</v>
      </c>
      <c r="N37" s="19">
        <f>SUM(E37:M37)</f>
        <v>42</v>
      </c>
      <c r="O37" s="7">
        <v>4</v>
      </c>
      <c r="P37" s="7">
        <v>5</v>
      </c>
      <c r="Q37" s="7">
        <v>4</v>
      </c>
      <c r="R37" s="7">
        <v>3</v>
      </c>
      <c r="S37" s="7">
        <v>4</v>
      </c>
      <c r="T37" s="7">
        <v>5</v>
      </c>
      <c r="U37" s="7">
        <v>3</v>
      </c>
      <c r="V37" s="7">
        <v>4</v>
      </c>
      <c r="W37" s="7">
        <v>4</v>
      </c>
      <c r="X37" s="19">
        <f>SUM(O37:W37)</f>
        <v>36</v>
      </c>
      <c r="Y37" s="20">
        <f>N37+X37</f>
        <v>78</v>
      </c>
      <c r="Z37" s="58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59"/>
      <c r="AL37" s="59"/>
      <c r="AM37" s="59"/>
      <c r="AN37" s="59"/>
      <c r="AO37" s="59"/>
      <c r="AP37" s="59"/>
      <c r="AQ37" s="59"/>
      <c r="AR37" s="59"/>
      <c r="AS37" s="59"/>
      <c r="AT37" s="60"/>
      <c r="AU37" s="20"/>
      <c r="AV37" s="20"/>
      <c r="AW37" s="20"/>
      <c r="AX37" s="20">
        <v>77</v>
      </c>
      <c r="AY37" s="29">
        <f>SUM(Y37:AX37)</f>
        <v>155</v>
      </c>
      <c r="AZ37" s="56">
        <f>Y37</f>
        <v>78</v>
      </c>
      <c r="BA37" s="56">
        <f>X37</f>
        <v>36</v>
      </c>
      <c r="BB37" s="56">
        <f>W37+V37+U37+T37+S37+R37</f>
        <v>23</v>
      </c>
      <c r="BC37" s="56">
        <f>W37+V37+U37</f>
        <v>11</v>
      </c>
      <c r="BD37" s="56">
        <f>W37</f>
        <v>4</v>
      </c>
      <c r="BE37" s="4">
        <f>V37</f>
        <v>4</v>
      </c>
      <c r="BF37" s="4">
        <f>U37</f>
        <v>3</v>
      </c>
      <c r="BG37" s="4">
        <f>T37</f>
        <v>5</v>
      </c>
      <c r="BH37" s="4">
        <f>S37</f>
        <v>4</v>
      </c>
      <c r="BI37" s="4">
        <f>R37</f>
        <v>3</v>
      </c>
      <c r="BJ37" s="4">
        <f>Q37</f>
        <v>4</v>
      </c>
      <c r="BK37" s="4">
        <f>P37</f>
        <v>5</v>
      </c>
      <c r="BL37" s="4">
        <f>O37</f>
        <v>4</v>
      </c>
    </row>
    <row r="38" spans="1:64" s="61" customFormat="1" ht="17.399999999999999" x14ac:dyDescent="0.2">
      <c r="A38" s="28">
        <v>32</v>
      </c>
      <c r="B38" s="22" t="s">
        <v>18</v>
      </c>
      <c r="C38" s="22" t="s">
        <v>272</v>
      </c>
      <c r="D38" s="18">
        <f>(Y38+AX38)-144</f>
        <v>11</v>
      </c>
      <c r="E38" s="7">
        <v>4</v>
      </c>
      <c r="F38" s="7">
        <v>4</v>
      </c>
      <c r="G38" s="7">
        <v>5</v>
      </c>
      <c r="H38" s="7">
        <v>6</v>
      </c>
      <c r="I38" s="7">
        <v>4</v>
      </c>
      <c r="J38" s="7">
        <v>4</v>
      </c>
      <c r="K38" s="7">
        <v>4</v>
      </c>
      <c r="L38" s="7">
        <v>3</v>
      </c>
      <c r="M38" s="7">
        <v>6</v>
      </c>
      <c r="N38" s="19">
        <f>SUM(E38:M38)</f>
        <v>40</v>
      </c>
      <c r="O38" s="7">
        <v>4</v>
      </c>
      <c r="P38" s="7">
        <v>6</v>
      </c>
      <c r="Q38" s="7">
        <v>4</v>
      </c>
      <c r="R38" s="7">
        <v>4</v>
      </c>
      <c r="S38" s="7">
        <v>5</v>
      </c>
      <c r="T38" s="7">
        <v>5</v>
      </c>
      <c r="U38" s="7">
        <v>3</v>
      </c>
      <c r="V38" s="7">
        <v>5</v>
      </c>
      <c r="W38" s="7">
        <v>4</v>
      </c>
      <c r="X38" s="19">
        <f>SUM(O38:W38)</f>
        <v>40</v>
      </c>
      <c r="Y38" s="20">
        <f>N38+X38</f>
        <v>80</v>
      </c>
      <c r="Z38" s="58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59"/>
      <c r="AL38" s="59"/>
      <c r="AM38" s="59"/>
      <c r="AN38" s="59"/>
      <c r="AO38" s="59"/>
      <c r="AP38" s="59"/>
      <c r="AQ38" s="59"/>
      <c r="AR38" s="59"/>
      <c r="AS38" s="59"/>
      <c r="AT38" s="60"/>
      <c r="AU38" s="20"/>
      <c r="AV38" s="20"/>
      <c r="AW38" s="20"/>
      <c r="AX38" s="20">
        <v>75</v>
      </c>
      <c r="AY38" s="29">
        <f>SUM(Y38:AX38)</f>
        <v>155</v>
      </c>
      <c r="AZ38" s="56">
        <f>Y38</f>
        <v>80</v>
      </c>
      <c r="BA38" s="56">
        <f>X38</f>
        <v>40</v>
      </c>
      <c r="BB38" s="56">
        <f>W38+V38+U38+T38+S38+R38</f>
        <v>26</v>
      </c>
      <c r="BC38" s="56">
        <f>W38+V38+U38</f>
        <v>12</v>
      </c>
      <c r="BD38" s="56">
        <f>W38</f>
        <v>4</v>
      </c>
      <c r="BE38" s="4">
        <f>V38</f>
        <v>5</v>
      </c>
      <c r="BF38" s="4">
        <f>U38</f>
        <v>3</v>
      </c>
      <c r="BG38" s="4">
        <f>T38</f>
        <v>5</v>
      </c>
      <c r="BH38" s="4">
        <f>S38</f>
        <v>5</v>
      </c>
      <c r="BI38" s="4">
        <f>R38</f>
        <v>4</v>
      </c>
      <c r="BJ38" s="4">
        <f>Q38</f>
        <v>4</v>
      </c>
      <c r="BK38" s="4">
        <f>P38</f>
        <v>6</v>
      </c>
      <c r="BL38" s="4">
        <f>O38</f>
        <v>4</v>
      </c>
    </row>
    <row r="39" spans="1:64" s="61" customFormat="1" ht="17.399999999999999" x14ac:dyDescent="0.2">
      <c r="A39" s="28">
        <v>33</v>
      </c>
      <c r="B39" s="22" t="s">
        <v>71</v>
      </c>
      <c r="C39" s="22" t="s">
        <v>260</v>
      </c>
      <c r="D39" s="18">
        <f>(Y39+AX39)-144</f>
        <v>11</v>
      </c>
      <c r="E39" s="7">
        <v>4</v>
      </c>
      <c r="F39" s="7">
        <v>2</v>
      </c>
      <c r="G39" s="7">
        <v>4</v>
      </c>
      <c r="H39" s="7">
        <v>6</v>
      </c>
      <c r="I39" s="7">
        <v>5</v>
      </c>
      <c r="J39" s="7">
        <v>4</v>
      </c>
      <c r="K39" s="7">
        <v>4</v>
      </c>
      <c r="L39" s="7">
        <v>3</v>
      </c>
      <c r="M39" s="7">
        <v>6</v>
      </c>
      <c r="N39" s="19">
        <f>SUM(E39:M39)</f>
        <v>38</v>
      </c>
      <c r="O39" s="7">
        <v>4</v>
      </c>
      <c r="P39" s="7">
        <v>5</v>
      </c>
      <c r="Q39" s="7">
        <v>8</v>
      </c>
      <c r="R39" s="7">
        <v>3</v>
      </c>
      <c r="S39" s="7">
        <v>4</v>
      </c>
      <c r="T39" s="7">
        <v>4</v>
      </c>
      <c r="U39" s="7">
        <v>4</v>
      </c>
      <c r="V39" s="7">
        <v>5</v>
      </c>
      <c r="W39" s="7">
        <v>5</v>
      </c>
      <c r="X39" s="19">
        <f>SUM(O39:W39)</f>
        <v>42</v>
      </c>
      <c r="Y39" s="20">
        <f>N39+X39</f>
        <v>80</v>
      </c>
      <c r="Z39" s="58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59"/>
      <c r="AL39" s="59"/>
      <c r="AM39" s="59"/>
      <c r="AN39" s="59"/>
      <c r="AO39" s="59"/>
      <c r="AP39" s="59"/>
      <c r="AQ39" s="59"/>
      <c r="AR39" s="59"/>
      <c r="AS39" s="59"/>
      <c r="AT39" s="60"/>
      <c r="AU39" s="20"/>
      <c r="AV39" s="20"/>
      <c r="AW39" s="20"/>
      <c r="AX39" s="20">
        <v>75</v>
      </c>
      <c r="AY39" s="29">
        <f>SUM(Y39:AX39)</f>
        <v>155</v>
      </c>
      <c r="AZ39" s="56">
        <f>Y39</f>
        <v>80</v>
      </c>
      <c r="BA39" s="56">
        <f>X39</f>
        <v>42</v>
      </c>
      <c r="BB39" s="56">
        <f>W39+V39+U39+T39+S39+R39</f>
        <v>25</v>
      </c>
      <c r="BC39" s="56">
        <f>W39+V39+U39</f>
        <v>14</v>
      </c>
      <c r="BD39" s="56">
        <f>W39</f>
        <v>5</v>
      </c>
      <c r="BE39" s="4">
        <f>V39</f>
        <v>5</v>
      </c>
      <c r="BF39" s="4">
        <f>U39</f>
        <v>4</v>
      </c>
      <c r="BG39" s="4">
        <f>T39</f>
        <v>4</v>
      </c>
      <c r="BH39" s="4">
        <f>S39</f>
        <v>4</v>
      </c>
      <c r="BI39" s="4">
        <f>R39</f>
        <v>3</v>
      </c>
      <c r="BJ39" s="4">
        <f>Q39</f>
        <v>8</v>
      </c>
      <c r="BK39" s="4">
        <f>P39</f>
        <v>5</v>
      </c>
      <c r="BL39" s="4">
        <f>O39</f>
        <v>4</v>
      </c>
    </row>
    <row r="40" spans="1:64" s="61" customFormat="1" ht="17.399999999999999" x14ac:dyDescent="0.2">
      <c r="A40" s="28">
        <v>34</v>
      </c>
      <c r="B40" s="22" t="s">
        <v>79</v>
      </c>
      <c r="C40" s="22" t="s">
        <v>258</v>
      </c>
      <c r="D40" s="18">
        <f>(Y40+AX40)-144</f>
        <v>11</v>
      </c>
      <c r="E40" s="7">
        <v>5</v>
      </c>
      <c r="F40" s="7">
        <v>3</v>
      </c>
      <c r="G40" s="7">
        <v>5</v>
      </c>
      <c r="H40" s="7">
        <v>5</v>
      </c>
      <c r="I40" s="7">
        <v>3</v>
      </c>
      <c r="J40" s="7">
        <v>4</v>
      </c>
      <c r="K40" s="7">
        <v>4</v>
      </c>
      <c r="L40" s="7">
        <v>3</v>
      </c>
      <c r="M40" s="7">
        <v>6</v>
      </c>
      <c r="N40" s="19">
        <f>SUM(E40:M40)</f>
        <v>38</v>
      </c>
      <c r="O40" s="7">
        <v>6</v>
      </c>
      <c r="P40" s="7">
        <v>7</v>
      </c>
      <c r="Q40" s="7">
        <v>4</v>
      </c>
      <c r="R40" s="7">
        <v>4</v>
      </c>
      <c r="S40" s="7">
        <v>4</v>
      </c>
      <c r="T40" s="7">
        <v>8</v>
      </c>
      <c r="U40" s="7">
        <v>3</v>
      </c>
      <c r="V40" s="7">
        <v>5</v>
      </c>
      <c r="W40" s="7">
        <v>5</v>
      </c>
      <c r="X40" s="19">
        <f>SUM(O40:W40)</f>
        <v>46</v>
      </c>
      <c r="Y40" s="20">
        <f>N40+X40</f>
        <v>84</v>
      </c>
      <c r="Z40" s="58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59"/>
      <c r="AL40" s="59"/>
      <c r="AM40" s="59"/>
      <c r="AN40" s="59"/>
      <c r="AO40" s="59"/>
      <c r="AP40" s="59"/>
      <c r="AQ40" s="59"/>
      <c r="AR40" s="59"/>
      <c r="AS40" s="59"/>
      <c r="AT40" s="60"/>
      <c r="AU40" s="20"/>
      <c r="AV40" s="20"/>
      <c r="AW40" s="20"/>
      <c r="AX40" s="20">
        <v>71</v>
      </c>
      <c r="AY40" s="29">
        <f>SUM(Y40:AX40)</f>
        <v>155</v>
      </c>
      <c r="AZ40" s="56">
        <f>Y40</f>
        <v>84</v>
      </c>
      <c r="BA40" s="56">
        <f>X40</f>
        <v>46</v>
      </c>
      <c r="BB40" s="56">
        <f>W40+V40+U40+T40+S40+R40</f>
        <v>29</v>
      </c>
      <c r="BC40" s="56">
        <f>W40+V40+U40</f>
        <v>13</v>
      </c>
      <c r="BD40" s="56">
        <f>W40</f>
        <v>5</v>
      </c>
      <c r="BE40" s="4">
        <f>V40</f>
        <v>5</v>
      </c>
      <c r="BF40" s="4">
        <f>U40</f>
        <v>3</v>
      </c>
      <c r="BG40" s="4">
        <f>T40</f>
        <v>8</v>
      </c>
      <c r="BH40" s="4">
        <f>S40</f>
        <v>4</v>
      </c>
      <c r="BI40" s="4">
        <f>R40</f>
        <v>4</v>
      </c>
      <c r="BJ40" s="4">
        <f>Q40</f>
        <v>4</v>
      </c>
      <c r="BK40" s="4">
        <f>P40</f>
        <v>7</v>
      </c>
      <c r="BL40" s="4">
        <f>O40</f>
        <v>6</v>
      </c>
    </row>
    <row r="41" spans="1:64" s="61" customFormat="1" ht="17.399999999999999" x14ac:dyDescent="0.2">
      <c r="A41" s="28">
        <v>35</v>
      </c>
      <c r="B41" s="22" t="s">
        <v>249</v>
      </c>
      <c r="C41" s="22" t="s">
        <v>262</v>
      </c>
      <c r="D41" s="18">
        <f>(Y41+AX41)-144</f>
        <v>12</v>
      </c>
      <c r="E41" s="7">
        <v>3</v>
      </c>
      <c r="F41" s="7">
        <v>3</v>
      </c>
      <c r="G41" s="7">
        <v>5</v>
      </c>
      <c r="H41" s="7">
        <v>5</v>
      </c>
      <c r="I41" s="7">
        <v>4</v>
      </c>
      <c r="J41" s="7">
        <v>4</v>
      </c>
      <c r="K41" s="7">
        <v>4</v>
      </c>
      <c r="L41" s="7">
        <v>3</v>
      </c>
      <c r="M41" s="7">
        <v>7</v>
      </c>
      <c r="N41" s="19">
        <f>SUM(E41:M41)</f>
        <v>38</v>
      </c>
      <c r="O41" s="7">
        <v>4</v>
      </c>
      <c r="P41" s="7">
        <v>4</v>
      </c>
      <c r="Q41" s="7">
        <v>4</v>
      </c>
      <c r="R41" s="7">
        <v>4</v>
      </c>
      <c r="S41" s="7">
        <v>5</v>
      </c>
      <c r="T41" s="7">
        <v>4</v>
      </c>
      <c r="U41" s="7">
        <v>3</v>
      </c>
      <c r="V41" s="7">
        <v>5</v>
      </c>
      <c r="W41" s="7">
        <v>4</v>
      </c>
      <c r="X41" s="19">
        <f>SUM(O41:W41)</f>
        <v>37</v>
      </c>
      <c r="Y41" s="20">
        <f>N41+X41</f>
        <v>75</v>
      </c>
      <c r="Z41" s="58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59"/>
      <c r="AL41" s="59"/>
      <c r="AM41" s="59"/>
      <c r="AN41" s="59"/>
      <c r="AO41" s="59"/>
      <c r="AP41" s="59"/>
      <c r="AQ41" s="59"/>
      <c r="AR41" s="59"/>
      <c r="AS41" s="59"/>
      <c r="AT41" s="60"/>
      <c r="AU41" s="20"/>
      <c r="AV41" s="20"/>
      <c r="AW41" s="20"/>
      <c r="AX41" s="20">
        <v>81</v>
      </c>
      <c r="AY41" s="29">
        <f>SUM(Y41:AX41)</f>
        <v>156</v>
      </c>
      <c r="AZ41" s="56">
        <f>Y41</f>
        <v>75</v>
      </c>
      <c r="BA41" s="56">
        <f>X41</f>
        <v>37</v>
      </c>
      <c r="BB41" s="56">
        <f>W41+V41+U41+T41+S41+R41</f>
        <v>25</v>
      </c>
      <c r="BC41" s="56">
        <f>W41+V41+U41</f>
        <v>12</v>
      </c>
      <c r="BD41" s="56">
        <f>W41</f>
        <v>4</v>
      </c>
      <c r="BE41" s="4">
        <f>V41</f>
        <v>5</v>
      </c>
      <c r="BF41" s="4">
        <f>U41</f>
        <v>3</v>
      </c>
      <c r="BG41" s="4">
        <f>T41</f>
        <v>4</v>
      </c>
      <c r="BH41" s="4">
        <f>S41</f>
        <v>5</v>
      </c>
      <c r="BI41" s="4">
        <f>R41</f>
        <v>4</v>
      </c>
      <c r="BJ41" s="4">
        <f>Q41</f>
        <v>4</v>
      </c>
      <c r="BK41" s="4">
        <f>P41</f>
        <v>4</v>
      </c>
      <c r="BL41" s="4">
        <f>O41</f>
        <v>4</v>
      </c>
    </row>
    <row r="42" spans="1:64" s="61" customFormat="1" ht="17.399999999999999" x14ac:dyDescent="0.2">
      <c r="A42" s="28">
        <v>36</v>
      </c>
      <c r="B42" s="22" t="s">
        <v>221</v>
      </c>
      <c r="C42" s="22" t="s">
        <v>275</v>
      </c>
      <c r="D42" s="18">
        <f>(Y42+AX42)-144</f>
        <v>12</v>
      </c>
      <c r="E42" s="7">
        <v>4</v>
      </c>
      <c r="F42" s="7">
        <v>4</v>
      </c>
      <c r="G42" s="7">
        <v>4</v>
      </c>
      <c r="H42" s="7">
        <v>6</v>
      </c>
      <c r="I42" s="7">
        <v>4</v>
      </c>
      <c r="J42" s="7">
        <v>5</v>
      </c>
      <c r="K42" s="7">
        <v>6</v>
      </c>
      <c r="L42" s="7">
        <v>3</v>
      </c>
      <c r="M42" s="7">
        <v>5</v>
      </c>
      <c r="N42" s="19">
        <f>SUM(E42:M42)</f>
        <v>41</v>
      </c>
      <c r="O42" s="7">
        <v>4</v>
      </c>
      <c r="P42" s="7">
        <v>4</v>
      </c>
      <c r="Q42" s="7">
        <v>4</v>
      </c>
      <c r="R42" s="7">
        <v>3</v>
      </c>
      <c r="S42" s="7">
        <v>4</v>
      </c>
      <c r="T42" s="7">
        <v>4</v>
      </c>
      <c r="U42" s="7">
        <v>3</v>
      </c>
      <c r="V42" s="7">
        <v>5</v>
      </c>
      <c r="W42" s="7">
        <v>4</v>
      </c>
      <c r="X42" s="19">
        <f>SUM(O42:W42)</f>
        <v>35</v>
      </c>
      <c r="Y42" s="20">
        <f>N42+X42</f>
        <v>76</v>
      </c>
      <c r="Z42" s="58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59"/>
      <c r="AL42" s="59"/>
      <c r="AM42" s="59"/>
      <c r="AN42" s="59"/>
      <c r="AO42" s="59"/>
      <c r="AP42" s="59"/>
      <c r="AQ42" s="59"/>
      <c r="AR42" s="59"/>
      <c r="AS42" s="59"/>
      <c r="AT42" s="60"/>
      <c r="AU42" s="20"/>
      <c r="AV42" s="20"/>
      <c r="AW42" s="20"/>
      <c r="AX42" s="20">
        <v>80</v>
      </c>
      <c r="AY42" s="29">
        <f>SUM(Y42:AX42)</f>
        <v>156</v>
      </c>
      <c r="AZ42" s="56">
        <f>Y42</f>
        <v>76</v>
      </c>
      <c r="BA42" s="56">
        <f>X42</f>
        <v>35</v>
      </c>
      <c r="BB42" s="56">
        <f>W42+V42+U42+T42+S42+R42</f>
        <v>23</v>
      </c>
      <c r="BC42" s="56">
        <f>W42+V42+U42</f>
        <v>12</v>
      </c>
      <c r="BD42" s="56">
        <f>W42</f>
        <v>4</v>
      </c>
      <c r="BE42" s="4">
        <f>V42</f>
        <v>5</v>
      </c>
      <c r="BF42" s="4">
        <f>U42</f>
        <v>3</v>
      </c>
      <c r="BG42" s="4">
        <f>T42</f>
        <v>4</v>
      </c>
      <c r="BH42" s="4">
        <f>S42</f>
        <v>4</v>
      </c>
      <c r="BI42" s="4">
        <f>R42</f>
        <v>3</v>
      </c>
      <c r="BJ42" s="4">
        <f>Q42</f>
        <v>4</v>
      </c>
      <c r="BK42" s="4">
        <f>P42</f>
        <v>4</v>
      </c>
      <c r="BL42" s="4">
        <f>O42</f>
        <v>4</v>
      </c>
    </row>
    <row r="43" spans="1:64" s="61" customFormat="1" ht="17.399999999999999" x14ac:dyDescent="0.2">
      <c r="A43" s="28">
        <v>37</v>
      </c>
      <c r="B43" s="22" t="s">
        <v>78</v>
      </c>
      <c r="C43" s="22" t="s">
        <v>259</v>
      </c>
      <c r="D43" s="18">
        <f>(Y43+AX43)-144</f>
        <v>13</v>
      </c>
      <c r="E43" s="7">
        <v>3</v>
      </c>
      <c r="F43" s="7">
        <v>2</v>
      </c>
      <c r="G43" s="7">
        <v>4</v>
      </c>
      <c r="H43" s="7">
        <v>6</v>
      </c>
      <c r="I43" s="7">
        <v>3</v>
      </c>
      <c r="J43" s="7">
        <v>4</v>
      </c>
      <c r="K43" s="7">
        <v>5</v>
      </c>
      <c r="L43" s="7">
        <v>3</v>
      </c>
      <c r="M43" s="7">
        <v>5</v>
      </c>
      <c r="N43" s="19">
        <f>SUM(E43:M43)</f>
        <v>35</v>
      </c>
      <c r="O43" s="7">
        <v>6</v>
      </c>
      <c r="P43" s="7">
        <v>5</v>
      </c>
      <c r="Q43" s="7">
        <v>4</v>
      </c>
      <c r="R43" s="7">
        <v>3</v>
      </c>
      <c r="S43" s="7">
        <v>4</v>
      </c>
      <c r="T43" s="7">
        <v>4</v>
      </c>
      <c r="U43" s="7">
        <v>3</v>
      </c>
      <c r="V43" s="7">
        <v>5</v>
      </c>
      <c r="W43" s="7">
        <v>4</v>
      </c>
      <c r="X43" s="19">
        <f>SUM(O43:W43)</f>
        <v>38</v>
      </c>
      <c r="Y43" s="20">
        <f>N43+X43</f>
        <v>73</v>
      </c>
      <c r="Z43" s="58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59"/>
      <c r="AL43" s="59"/>
      <c r="AM43" s="59"/>
      <c r="AN43" s="59"/>
      <c r="AO43" s="59"/>
      <c r="AP43" s="59"/>
      <c r="AQ43" s="59"/>
      <c r="AR43" s="59"/>
      <c r="AS43" s="59"/>
      <c r="AT43" s="60"/>
      <c r="AU43" s="20"/>
      <c r="AV43" s="20"/>
      <c r="AW43" s="20"/>
      <c r="AX43" s="20">
        <v>84</v>
      </c>
      <c r="AY43" s="29">
        <f>SUM(Y43:AX43)</f>
        <v>157</v>
      </c>
      <c r="AZ43" s="56">
        <f>Y43</f>
        <v>73</v>
      </c>
      <c r="BA43" s="56">
        <f>X43</f>
        <v>38</v>
      </c>
      <c r="BB43" s="56">
        <f>W43+V43+U43+T43+S43+R43</f>
        <v>23</v>
      </c>
      <c r="BC43" s="56">
        <f>W43+V43+U43</f>
        <v>12</v>
      </c>
      <c r="BD43" s="56">
        <f>W43</f>
        <v>4</v>
      </c>
      <c r="BE43" s="4">
        <f>V43</f>
        <v>5</v>
      </c>
      <c r="BF43" s="4">
        <f>U43</f>
        <v>3</v>
      </c>
      <c r="BG43" s="4">
        <f>T43</f>
        <v>4</v>
      </c>
      <c r="BH43" s="4">
        <f>S43</f>
        <v>4</v>
      </c>
      <c r="BI43" s="4">
        <f>R43</f>
        <v>3</v>
      </c>
      <c r="BJ43" s="4">
        <f>Q43</f>
        <v>4</v>
      </c>
      <c r="BK43" s="4">
        <f>P43</f>
        <v>5</v>
      </c>
      <c r="BL43" s="4">
        <f>O43</f>
        <v>6</v>
      </c>
    </row>
    <row r="44" spans="1:64" s="61" customFormat="1" ht="17.399999999999999" x14ac:dyDescent="0.2">
      <c r="A44" s="28">
        <v>38</v>
      </c>
      <c r="B44" s="22" t="s">
        <v>237</v>
      </c>
      <c r="C44" s="22" t="s">
        <v>270</v>
      </c>
      <c r="D44" s="18">
        <f>(Y44+AX44)-144</f>
        <v>13</v>
      </c>
      <c r="E44" s="7">
        <v>5</v>
      </c>
      <c r="F44" s="7">
        <v>4</v>
      </c>
      <c r="G44" s="7">
        <v>4</v>
      </c>
      <c r="H44" s="7">
        <v>5</v>
      </c>
      <c r="I44" s="7">
        <v>3</v>
      </c>
      <c r="J44" s="7">
        <v>4</v>
      </c>
      <c r="K44" s="7">
        <v>4</v>
      </c>
      <c r="L44" s="7">
        <v>3</v>
      </c>
      <c r="M44" s="7">
        <v>6</v>
      </c>
      <c r="N44" s="19">
        <f>SUM(E44:M44)</f>
        <v>38</v>
      </c>
      <c r="O44" s="7">
        <v>4</v>
      </c>
      <c r="P44" s="7">
        <v>5</v>
      </c>
      <c r="Q44" s="7">
        <v>4</v>
      </c>
      <c r="R44" s="7">
        <v>4</v>
      </c>
      <c r="S44" s="7">
        <v>4</v>
      </c>
      <c r="T44" s="7">
        <v>5</v>
      </c>
      <c r="U44" s="7">
        <v>3</v>
      </c>
      <c r="V44" s="7">
        <v>5</v>
      </c>
      <c r="W44" s="7">
        <v>6</v>
      </c>
      <c r="X44" s="19">
        <f>SUM(O44:W44)</f>
        <v>40</v>
      </c>
      <c r="Y44" s="20">
        <f>N44+X44</f>
        <v>78</v>
      </c>
      <c r="Z44" s="58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K44" s="59"/>
      <c r="AL44" s="59"/>
      <c r="AM44" s="59"/>
      <c r="AN44" s="59"/>
      <c r="AO44" s="59"/>
      <c r="AP44" s="59"/>
      <c r="AQ44" s="59"/>
      <c r="AR44" s="59"/>
      <c r="AS44" s="59"/>
      <c r="AT44" s="60"/>
      <c r="AU44" s="20"/>
      <c r="AV44" s="20"/>
      <c r="AW44" s="20"/>
      <c r="AX44" s="20">
        <v>79</v>
      </c>
      <c r="AY44" s="29">
        <f>SUM(Y44:AX44)</f>
        <v>157</v>
      </c>
      <c r="AZ44" s="56">
        <f>Y44</f>
        <v>78</v>
      </c>
      <c r="BA44" s="56">
        <f>X44</f>
        <v>40</v>
      </c>
      <c r="BB44" s="56">
        <f>W44+V44+U44+T44+S44+R44</f>
        <v>27</v>
      </c>
      <c r="BC44" s="56">
        <f>W44+V44+U44</f>
        <v>14</v>
      </c>
      <c r="BD44" s="56">
        <f>W44</f>
        <v>6</v>
      </c>
      <c r="BE44" s="4">
        <f>V44</f>
        <v>5</v>
      </c>
      <c r="BF44" s="4">
        <f>U44</f>
        <v>3</v>
      </c>
      <c r="BG44" s="4">
        <f>T44</f>
        <v>5</v>
      </c>
      <c r="BH44" s="4">
        <f>S44</f>
        <v>4</v>
      </c>
      <c r="BI44" s="4">
        <f>R44</f>
        <v>4</v>
      </c>
      <c r="BJ44" s="4">
        <f>Q44</f>
        <v>4</v>
      </c>
      <c r="BK44" s="4">
        <f>P44</f>
        <v>5</v>
      </c>
      <c r="BL44" s="4">
        <f>O44</f>
        <v>4</v>
      </c>
    </row>
    <row r="45" spans="1:64" s="61" customFormat="1" ht="17.399999999999999" x14ac:dyDescent="0.2">
      <c r="A45" s="28">
        <v>39</v>
      </c>
      <c r="B45" s="22" t="s">
        <v>229</v>
      </c>
      <c r="C45" s="22" t="s">
        <v>269</v>
      </c>
      <c r="D45" s="18">
        <f>(Y45+AX45)-144</f>
        <v>13</v>
      </c>
      <c r="E45" s="7">
        <v>4</v>
      </c>
      <c r="F45" s="7">
        <v>3</v>
      </c>
      <c r="G45" s="7">
        <v>5</v>
      </c>
      <c r="H45" s="7">
        <v>8</v>
      </c>
      <c r="I45" s="7">
        <v>3</v>
      </c>
      <c r="J45" s="7">
        <v>4</v>
      </c>
      <c r="K45" s="7">
        <v>4</v>
      </c>
      <c r="L45" s="7">
        <v>4</v>
      </c>
      <c r="M45" s="7">
        <v>6</v>
      </c>
      <c r="N45" s="19">
        <f>SUM(E45:M45)</f>
        <v>41</v>
      </c>
      <c r="O45" s="7">
        <v>4</v>
      </c>
      <c r="P45" s="7">
        <v>5</v>
      </c>
      <c r="Q45" s="7">
        <v>4</v>
      </c>
      <c r="R45" s="7">
        <v>4</v>
      </c>
      <c r="S45" s="7">
        <v>5</v>
      </c>
      <c r="T45" s="7">
        <v>6</v>
      </c>
      <c r="U45" s="7">
        <v>4</v>
      </c>
      <c r="V45" s="7">
        <v>4</v>
      </c>
      <c r="W45" s="7">
        <v>4</v>
      </c>
      <c r="X45" s="19">
        <f>SUM(O45:W45)</f>
        <v>40</v>
      </c>
      <c r="Y45" s="20">
        <f>N45+X45</f>
        <v>81</v>
      </c>
      <c r="Z45" s="58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59"/>
      <c r="AL45" s="59"/>
      <c r="AM45" s="59"/>
      <c r="AN45" s="59"/>
      <c r="AO45" s="59"/>
      <c r="AP45" s="59"/>
      <c r="AQ45" s="59"/>
      <c r="AR45" s="59"/>
      <c r="AS45" s="59"/>
      <c r="AT45" s="60"/>
      <c r="AU45" s="20"/>
      <c r="AV45" s="20"/>
      <c r="AW45" s="20"/>
      <c r="AX45" s="20">
        <v>76</v>
      </c>
      <c r="AY45" s="29">
        <f>SUM(Y45:AX45)</f>
        <v>157</v>
      </c>
      <c r="AZ45" s="56">
        <f>Y45</f>
        <v>81</v>
      </c>
      <c r="BA45" s="56">
        <f>X45</f>
        <v>40</v>
      </c>
      <c r="BB45" s="56">
        <f>W45+V45+U45+T45+S45+R45</f>
        <v>27</v>
      </c>
      <c r="BC45" s="56">
        <f>W45+V45+U45</f>
        <v>12</v>
      </c>
      <c r="BD45" s="56">
        <f>W45</f>
        <v>4</v>
      </c>
      <c r="BE45" s="4">
        <f>V45</f>
        <v>4</v>
      </c>
      <c r="BF45" s="4">
        <f>U45</f>
        <v>4</v>
      </c>
      <c r="BG45" s="4">
        <f>T45</f>
        <v>6</v>
      </c>
      <c r="BH45" s="4">
        <f>S45</f>
        <v>5</v>
      </c>
      <c r="BI45" s="4">
        <f>R45</f>
        <v>4</v>
      </c>
      <c r="BJ45" s="4">
        <f>Q45</f>
        <v>4</v>
      </c>
      <c r="BK45" s="4">
        <f>P45</f>
        <v>5</v>
      </c>
      <c r="BL45" s="4">
        <f>O45</f>
        <v>4</v>
      </c>
    </row>
    <row r="46" spans="1:64" s="61" customFormat="1" ht="17.399999999999999" x14ac:dyDescent="0.2">
      <c r="A46" s="28">
        <v>40</v>
      </c>
      <c r="B46" s="22" t="s">
        <v>236</v>
      </c>
      <c r="C46" s="22" t="s">
        <v>270</v>
      </c>
      <c r="D46" s="18">
        <f>(Y46+AX46)-144</f>
        <v>13</v>
      </c>
      <c r="E46" s="7">
        <v>6</v>
      </c>
      <c r="F46" s="7">
        <v>3</v>
      </c>
      <c r="G46" s="7">
        <v>5</v>
      </c>
      <c r="H46" s="7">
        <v>5</v>
      </c>
      <c r="I46" s="7">
        <v>4</v>
      </c>
      <c r="J46" s="7">
        <v>5</v>
      </c>
      <c r="K46" s="7">
        <v>4</v>
      </c>
      <c r="L46" s="7">
        <v>3</v>
      </c>
      <c r="M46" s="7">
        <v>6</v>
      </c>
      <c r="N46" s="19">
        <f>SUM(E46:M46)</f>
        <v>41</v>
      </c>
      <c r="O46" s="7">
        <v>4</v>
      </c>
      <c r="P46" s="7">
        <v>5</v>
      </c>
      <c r="Q46" s="7">
        <v>6</v>
      </c>
      <c r="R46" s="7">
        <v>3</v>
      </c>
      <c r="S46" s="7">
        <v>4</v>
      </c>
      <c r="T46" s="7">
        <v>5</v>
      </c>
      <c r="U46" s="7">
        <v>3</v>
      </c>
      <c r="V46" s="7">
        <v>7</v>
      </c>
      <c r="W46" s="7">
        <v>4</v>
      </c>
      <c r="X46" s="19">
        <f>SUM(O46:W46)</f>
        <v>41</v>
      </c>
      <c r="Y46" s="20">
        <f>N46+X46</f>
        <v>82</v>
      </c>
      <c r="Z46" s="58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59"/>
      <c r="AL46" s="59"/>
      <c r="AM46" s="59"/>
      <c r="AN46" s="59"/>
      <c r="AO46" s="59"/>
      <c r="AP46" s="59"/>
      <c r="AQ46" s="59"/>
      <c r="AR46" s="59"/>
      <c r="AS46" s="59"/>
      <c r="AT46" s="60"/>
      <c r="AU46" s="20"/>
      <c r="AV46" s="20"/>
      <c r="AW46" s="20"/>
      <c r="AX46" s="20">
        <v>75</v>
      </c>
      <c r="AY46" s="29">
        <f>SUM(Y46:AX46)</f>
        <v>157</v>
      </c>
      <c r="AZ46" s="56">
        <f>Y46</f>
        <v>82</v>
      </c>
      <c r="BA46" s="56">
        <f>X46</f>
        <v>41</v>
      </c>
      <c r="BB46" s="56">
        <f>W46+V46+U46+T46+S46+R46</f>
        <v>26</v>
      </c>
      <c r="BC46" s="56">
        <f>W46+V46+U46</f>
        <v>14</v>
      </c>
      <c r="BD46" s="56">
        <f>W46</f>
        <v>4</v>
      </c>
      <c r="BE46" s="4">
        <f>V46</f>
        <v>7</v>
      </c>
      <c r="BF46" s="4">
        <f>U46</f>
        <v>3</v>
      </c>
      <c r="BG46" s="4">
        <f>T46</f>
        <v>5</v>
      </c>
      <c r="BH46" s="4">
        <f>S46</f>
        <v>4</v>
      </c>
      <c r="BI46" s="4">
        <f>R46</f>
        <v>3</v>
      </c>
      <c r="BJ46" s="4">
        <f>Q46</f>
        <v>6</v>
      </c>
      <c r="BK46" s="4">
        <f>P46</f>
        <v>5</v>
      </c>
      <c r="BL46" s="4">
        <f>O46</f>
        <v>4</v>
      </c>
    </row>
    <row r="47" spans="1:64" s="61" customFormat="1" ht="17.399999999999999" x14ac:dyDescent="0.2">
      <c r="A47" s="28">
        <v>41</v>
      </c>
      <c r="B47" s="22" t="s">
        <v>24</v>
      </c>
      <c r="C47" s="22" t="s">
        <v>259</v>
      </c>
      <c r="D47" s="18">
        <f>(Y47+AX47)-144</f>
        <v>14</v>
      </c>
      <c r="E47" s="7">
        <v>3</v>
      </c>
      <c r="F47" s="7">
        <v>3</v>
      </c>
      <c r="G47" s="7">
        <v>4</v>
      </c>
      <c r="H47" s="7">
        <v>5</v>
      </c>
      <c r="I47" s="7">
        <v>5</v>
      </c>
      <c r="J47" s="7">
        <v>4</v>
      </c>
      <c r="K47" s="7">
        <v>3</v>
      </c>
      <c r="L47" s="7">
        <v>4</v>
      </c>
      <c r="M47" s="7">
        <v>5</v>
      </c>
      <c r="N47" s="19">
        <f>SUM(E47:M47)</f>
        <v>36</v>
      </c>
      <c r="O47" s="7">
        <v>4</v>
      </c>
      <c r="P47" s="7">
        <v>5</v>
      </c>
      <c r="Q47" s="7">
        <v>4</v>
      </c>
      <c r="R47" s="7">
        <v>4</v>
      </c>
      <c r="S47" s="7">
        <v>4</v>
      </c>
      <c r="T47" s="7">
        <v>9</v>
      </c>
      <c r="U47" s="7">
        <v>4</v>
      </c>
      <c r="V47" s="7">
        <v>4</v>
      </c>
      <c r="W47" s="7">
        <v>6</v>
      </c>
      <c r="X47" s="19">
        <f>SUM(O47:W47)</f>
        <v>44</v>
      </c>
      <c r="Y47" s="20">
        <f>N47+X47</f>
        <v>80</v>
      </c>
      <c r="Z47" s="58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59"/>
      <c r="AL47" s="59"/>
      <c r="AM47" s="59"/>
      <c r="AN47" s="59"/>
      <c r="AO47" s="59"/>
      <c r="AP47" s="59"/>
      <c r="AQ47" s="59"/>
      <c r="AR47" s="59"/>
      <c r="AS47" s="59"/>
      <c r="AT47" s="60"/>
      <c r="AU47" s="20"/>
      <c r="AV47" s="20"/>
      <c r="AW47" s="20"/>
      <c r="AX47" s="20">
        <v>78</v>
      </c>
      <c r="AY47" s="29">
        <f>SUM(Y47:AX47)</f>
        <v>158</v>
      </c>
      <c r="AZ47" s="56">
        <f>Y47</f>
        <v>80</v>
      </c>
      <c r="BA47" s="56">
        <f>X47</f>
        <v>44</v>
      </c>
      <c r="BB47" s="56">
        <f>W47+V47+U47+T47+S47+R47</f>
        <v>31</v>
      </c>
      <c r="BC47" s="56">
        <f>W47+V47+U47</f>
        <v>14</v>
      </c>
      <c r="BD47" s="56">
        <f>W47</f>
        <v>6</v>
      </c>
      <c r="BE47" s="4">
        <f>V47</f>
        <v>4</v>
      </c>
      <c r="BF47" s="4">
        <f>U47</f>
        <v>4</v>
      </c>
      <c r="BG47" s="4">
        <f>T47</f>
        <v>9</v>
      </c>
      <c r="BH47" s="4">
        <f>S47</f>
        <v>4</v>
      </c>
      <c r="BI47" s="4">
        <f>R47</f>
        <v>4</v>
      </c>
      <c r="BJ47" s="4">
        <f>Q47</f>
        <v>4</v>
      </c>
      <c r="BK47" s="4">
        <f>P47</f>
        <v>5</v>
      </c>
      <c r="BL47" s="4">
        <f>O47</f>
        <v>4</v>
      </c>
    </row>
    <row r="48" spans="1:64" s="61" customFormat="1" ht="17.399999999999999" x14ac:dyDescent="0.2">
      <c r="A48" s="28">
        <v>42</v>
      </c>
      <c r="B48" s="22" t="s">
        <v>235</v>
      </c>
      <c r="C48" s="22" t="s">
        <v>260</v>
      </c>
      <c r="D48" s="18">
        <f>(Y48+AX48)-144</f>
        <v>15</v>
      </c>
      <c r="E48" s="7">
        <v>4</v>
      </c>
      <c r="F48" s="7">
        <v>4</v>
      </c>
      <c r="G48" s="7">
        <v>5</v>
      </c>
      <c r="H48" s="7">
        <v>4</v>
      </c>
      <c r="I48" s="7">
        <v>4</v>
      </c>
      <c r="J48" s="7">
        <v>5</v>
      </c>
      <c r="K48" s="7">
        <v>3</v>
      </c>
      <c r="L48" s="7">
        <v>2</v>
      </c>
      <c r="M48" s="7">
        <v>5</v>
      </c>
      <c r="N48" s="19">
        <f>SUM(E48:M48)</f>
        <v>36</v>
      </c>
      <c r="O48" s="7">
        <v>4</v>
      </c>
      <c r="P48" s="7">
        <v>4</v>
      </c>
      <c r="Q48" s="7">
        <v>4</v>
      </c>
      <c r="R48" s="7">
        <v>4</v>
      </c>
      <c r="S48" s="7">
        <v>4</v>
      </c>
      <c r="T48" s="7">
        <v>5</v>
      </c>
      <c r="U48" s="7">
        <v>4</v>
      </c>
      <c r="V48" s="7">
        <v>4</v>
      </c>
      <c r="W48" s="7">
        <v>4</v>
      </c>
      <c r="X48" s="19">
        <f>SUM(O48:W48)</f>
        <v>37</v>
      </c>
      <c r="Y48" s="20">
        <f>N48+X48</f>
        <v>73</v>
      </c>
      <c r="Z48" s="58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59"/>
      <c r="AL48" s="59"/>
      <c r="AM48" s="59"/>
      <c r="AN48" s="59"/>
      <c r="AO48" s="59"/>
      <c r="AP48" s="59"/>
      <c r="AQ48" s="59"/>
      <c r="AR48" s="59"/>
      <c r="AS48" s="59"/>
      <c r="AT48" s="60"/>
      <c r="AU48" s="20"/>
      <c r="AV48" s="20"/>
      <c r="AW48" s="20"/>
      <c r="AX48" s="20">
        <v>86</v>
      </c>
      <c r="AY48" s="29">
        <f>SUM(Y48:AX48)</f>
        <v>159</v>
      </c>
      <c r="AZ48" s="56">
        <f>Y48</f>
        <v>73</v>
      </c>
      <c r="BA48" s="56">
        <f>X48</f>
        <v>37</v>
      </c>
      <c r="BB48" s="56">
        <f>W48+V48+U48+T48+S48+R48</f>
        <v>25</v>
      </c>
      <c r="BC48" s="56">
        <f>W48+V48+U48</f>
        <v>12</v>
      </c>
      <c r="BD48" s="56">
        <f>W48</f>
        <v>4</v>
      </c>
      <c r="BE48" s="4">
        <f>V48</f>
        <v>4</v>
      </c>
      <c r="BF48" s="4">
        <f>U48</f>
        <v>4</v>
      </c>
      <c r="BG48" s="4">
        <f>T48</f>
        <v>5</v>
      </c>
      <c r="BH48" s="4">
        <f>S48</f>
        <v>4</v>
      </c>
      <c r="BI48" s="4">
        <f>R48</f>
        <v>4</v>
      </c>
      <c r="BJ48" s="4">
        <f>Q48</f>
        <v>4</v>
      </c>
      <c r="BK48" s="4">
        <f>P48</f>
        <v>4</v>
      </c>
      <c r="BL48" s="4">
        <f>O48</f>
        <v>4</v>
      </c>
    </row>
    <row r="49" spans="1:64" s="61" customFormat="1" ht="17.399999999999999" x14ac:dyDescent="0.2">
      <c r="A49" s="28">
        <v>43</v>
      </c>
      <c r="B49" s="22" t="s">
        <v>243</v>
      </c>
      <c r="C49" s="22" t="s">
        <v>263</v>
      </c>
      <c r="D49" s="18">
        <f>(Y49+AX49)-144</f>
        <v>15</v>
      </c>
      <c r="E49" s="7">
        <v>4</v>
      </c>
      <c r="F49" s="7">
        <v>4</v>
      </c>
      <c r="G49" s="7">
        <v>4</v>
      </c>
      <c r="H49" s="7">
        <v>5</v>
      </c>
      <c r="I49" s="7">
        <v>4</v>
      </c>
      <c r="J49" s="7">
        <v>4</v>
      </c>
      <c r="K49" s="7">
        <v>4</v>
      </c>
      <c r="L49" s="7">
        <v>3</v>
      </c>
      <c r="M49" s="7">
        <v>5</v>
      </c>
      <c r="N49" s="19">
        <f>SUM(E49:M49)</f>
        <v>37</v>
      </c>
      <c r="O49" s="7">
        <v>4</v>
      </c>
      <c r="P49" s="7">
        <v>6</v>
      </c>
      <c r="Q49" s="7">
        <v>6</v>
      </c>
      <c r="R49" s="7">
        <v>3</v>
      </c>
      <c r="S49" s="7">
        <v>5</v>
      </c>
      <c r="T49" s="7">
        <v>5</v>
      </c>
      <c r="U49" s="7">
        <v>3</v>
      </c>
      <c r="V49" s="7">
        <v>3</v>
      </c>
      <c r="W49" s="7">
        <v>4</v>
      </c>
      <c r="X49" s="19">
        <f>SUM(O49:W49)</f>
        <v>39</v>
      </c>
      <c r="Y49" s="20">
        <f>N49+X49</f>
        <v>76</v>
      </c>
      <c r="Z49" s="58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59"/>
      <c r="AL49" s="59"/>
      <c r="AM49" s="59"/>
      <c r="AN49" s="59"/>
      <c r="AO49" s="59"/>
      <c r="AP49" s="59"/>
      <c r="AQ49" s="59"/>
      <c r="AR49" s="59"/>
      <c r="AS49" s="59"/>
      <c r="AT49" s="60"/>
      <c r="AU49" s="20"/>
      <c r="AV49" s="20"/>
      <c r="AW49" s="20"/>
      <c r="AX49" s="20">
        <v>83</v>
      </c>
      <c r="AY49" s="29">
        <f>SUM(Y49:AX49)</f>
        <v>159</v>
      </c>
      <c r="AZ49" s="56">
        <f>Y49</f>
        <v>76</v>
      </c>
      <c r="BA49" s="56">
        <f>X49</f>
        <v>39</v>
      </c>
      <c r="BB49" s="56">
        <f>W49+V49+U49+T49+S49+R49</f>
        <v>23</v>
      </c>
      <c r="BC49" s="56">
        <f>W49+V49+U49</f>
        <v>10</v>
      </c>
      <c r="BD49" s="56">
        <f>W49</f>
        <v>4</v>
      </c>
      <c r="BE49" s="4">
        <f>V49</f>
        <v>3</v>
      </c>
      <c r="BF49" s="4">
        <f>U49</f>
        <v>3</v>
      </c>
      <c r="BG49" s="4">
        <f>T49</f>
        <v>5</v>
      </c>
      <c r="BH49" s="4">
        <f>S49</f>
        <v>5</v>
      </c>
      <c r="BI49" s="4">
        <f>R49</f>
        <v>3</v>
      </c>
      <c r="BJ49" s="4">
        <f>Q49</f>
        <v>6</v>
      </c>
      <c r="BK49" s="4">
        <f>P49</f>
        <v>6</v>
      </c>
      <c r="BL49" s="4">
        <f>O49</f>
        <v>4</v>
      </c>
    </row>
    <row r="50" spans="1:64" s="61" customFormat="1" ht="17.399999999999999" x14ac:dyDescent="0.2">
      <c r="A50" s="28">
        <v>44</v>
      </c>
      <c r="B50" s="22" t="s">
        <v>19</v>
      </c>
      <c r="C50" s="22" t="s">
        <v>264</v>
      </c>
      <c r="D50" s="18">
        <f>(Y50+AX50)-144</f>
        <v>15</v>
      </c>
      <c r="E50" s="7">
        <v>4</v>
      </c>
      <c r="F50" s="7">
        <v>3</v>
      </c>
      <c r="G50" s="7">
        <v>4</v>
      </c>
      <c r="H50" s="7">
        <v>6</v>
      </c>
      <c r="I50" s="7">
        <v>6</v>
      </c>
      <c r="J50" s="7">
        <v>3</v>
      </c>
      <c r="K50" s="7">
        <v>5</v>
      </c>
      <c r="L50" s="7">
        <v>3</v>
      </c>
      <c r="M50" s="7">
        <v>4</v>
      </c>
      <c r="N50" s="19">
        <f>SUM(E50:M50)</f>
        <v>38</v>
      </c>
      <c r="O50" s="7">
        <v>5</v>
      </c>
      <c r="P50" s="7">
        <v>6</v>
      </c>
      <c r="Q50" s="7">
        <v>4</v>
      </c>
      <c r="R50" s="7">
        <v>4</v>
      </c>
      <c r="S50" s="7">
        <v>4</v>
      </c>
      <c r="T50" s="7">
        <v>5</v>
      </c>
      <c r="U50" s="7">
        <v>2</v>
      </c>
      <c r="V50" s="7">
        <v>5</v>
      </c>
      <c r="W50" s="7">
        <v>4</v>
      </c>
      <c r="X50" s="19">
        <f>SUM(O50:W50)</f>
        <v>39</v>
      </c>
      <c r="Y50" s="20">
        <f>N50+X50</f>
        <v>77</v>
      </c>
      <c r="Z50" s="58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59"/>
      <c r="AL50" s="59"/>
      <c r="AM50" s="59"/>
      <c r="AN50" s="59"/>
      <c r="AO50" s="59"/>
      <c r="AP50" s="59"/>
      <c r="AQ50" s="59"/>
      <c r="AR50" s="59"/>
      <c r="AS50" s="59"/>
      <c r="AT50" s="60"/>
      <c r="AU50" s="20"/>
      <c r="AV50" s="20"/>
      <c r="AW50" s="20"/>
      <c r="AX50" s="20">
        <v>82</v>
      </c>
      <c r="AY50" s="29">
        <f>SUM(Y50:AX50)</f>
        <v>159</v>
      </c>
      <c r="AZ50" s="56">
        <f>Y50</f>
        <v>77</v>
      </c>
      <c r="BA50" s="56">
        <f>X50</f>
        <v>39</v>
      </c>
      <c r="BB50" s="56">
        <f>W50+V50+U50+T50+S50+R50</f>
        <v>24</v>
      </c>
      <c r="BC50" s="56">
        <f>W50+V50+U50</f>
        <v>11</v>
      </c>
      <c r="BD50" s="56">
        <f>W50</f>
        <v>4</v>
      </c>
      <c r="BE50" s="4">
        <f>V50</f>
        <v>5</v>
      </c>
      <c r="BF50" s="4">
        <f>U50</f>
        <v>2</v>
      </c>
      <c r="BG50" s="4">
        <f>T50</f>
        <v>5</v>
      </c>
      <c r="BH50" s="4">
        <f>S50</f>
        <v>4</v>
      </c>
      <c r="BI50" s="4">
        <f>R50</f>
        <v>4</v>
      </c>
      <c r="BJ50" s="4">
        <f>Q50</f>
        <v>4</v>
      </c>
      <c r="BK50" s="4">
        <f>P50</f>
        <v>6</v>
      </c>
      <c r="BL50" s="4">
        <f>O50</f>
        <v>5</v>
      </c>
    </row>
    <row r="51" spans="1:64" s="61" customFormat="1" ht="17.399999999999999" x14ac:dyDescent="0.2">
      <c r="A51" s="28">
        <v>45</v>
      </c>
      <c r="B51" s="22" t="s">
        <v>232</v>
      </c>
      <c r="C51" s="22" t="s">
        <v>269</v>
      </c>
      <c r="D51" s="18">
        <f>(Y51+AX51)-144</f>
        <v>15</v>
      </c>
      <c r="E51" s="7">
        <v>4</v>
      </c>
      <c r="F51" s="7">
        <v>3</v>
      </c>
      <c r="G51" s="7">
        <v>5</v>
      </c>
      <c r="H51" s="7">
        <v>5</v>
      </c>
      <c r="I51" s="7">
        <v>4</v>
      </c>
      <c r="J51" s="7">
        <v>5</v>
      </c>
      <c r="K51" s="7">
        <v>4</v>
      </c>
      <c r="L51" s="7">
        <v>3</v>
      </c>
      <c r="M51" s="7">
        <v>5</v>
      </c>
      <c r="N51" s="19">
        <f>SUM(E51:M51)</f>
        <v>38</v>
      </c>
      <c r="O51" s="7">
        <v>5</v>
      </c>
      <c r="P51" s="7">
        <v>6</v>
      </c>
      <c r="Q51" s="7">
        <v>4</v>
      </c>
      <c r="R51" s="7">
        <v>3</v>
      </c>
      <c r="S51" s="7">
        <v>4</v>
      </c>
      <c r="T51" s="7">
        <v>6</v>
      </c>
      <c r="U51" s="7">
        <v>3</v>
      </c>
      <c r="V51" s="7">
        <v>5</v>
      </c>
      <c r="W51" s="7">
        <v>4</v>
      </c>
      <c r="X51" s="19">
        <f>SUM(O51:W51)</f>
        <v>40</v>
      </c>
      <c r="Y51" s="20">
        <f>N51+X51</f>
        <v>78</v>
      </c>
      <c r="Z51" s="58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59"/>
      <c r="AL51" s="59"/>
      <c r="AM51" s="59"/>
      <c r="AN51" s="59"/>
      <c r="AO51" s="59"/>
      <c r="AP51" s="59"/>
      <c r="AQ51" s="59"/>
      <c r="AR51" s="59"/>
      <c r="AS51" s="59"/>
      <c r="AT51" s="60"/>
      <c r="AU51" s="20"/>
      <c r="AV51" s="20"/>
      <c r="AW51" s="20"/>
      <c r="AX51" s="20">
        <v>81</v>
      </c>
      <c r="AY51" s="29">
        <f>SUM(Y51:AX51)</f>
        <v>159</v>
      </c>
      <c r="AZ51" s="56">
        <f>Y51</f>
        <v>78</v>
      </c>
      <c r="BA51" s="56">
        <f>X51</f>
        <v>40</v>
      </c>
      <c r="BB51" s="56">
        <f>W51+V51+U51+T51+S51+R51</f>
        <v>25</v>
      </c>
      <c r="BC51" s="56">
        <f>W51+V51+U51</f>
        <v>12</v>
      </c>
      <c r="BD51" s="56">
        <f>W51</f>
        <v>4</v>
      </c>
      <c r="BE51" s="4">
        <f>V51</f>
        <v>5</v>
      </c>
      <c r="BF51" s="4">
        <f>U51</f>
        <v>3</v>
      </c>
      <c r="BG51" s="4">
        <f>T51</f>
        <v>6</v>
      </c>
      <c r="BH51" s="4">
        <f>S51</f>
        <v>4</v>
      </c>
      <c r="BI51" s="4">
        <f>R51</f>
        <v>3</v>
      </c>
      <c r="BJ51" s="4">
        <f>Q51</f>
        <v>4</v>
      </c>
      <c r="BK51" s="4">
        <f>P51</f>
        <v>6</v>
      </c>
      <c r="BL51" s="4">
        <f>O51</f>
        <v>5</v>
      </c>
    </row>
    <row r="52" spans="1:64" s="61" customFormat="1" ht="17.399999999999999" x14ac:dyDescent="0.2">
      <c r="A52" s="28">
        <v>46</v>
      </c>
      <c r="B52" s="22" t="s">
        <v>253</v>
      </c>
      <c r="C52" s="22" t="s">
        <v>273</v>
      </c>
      <c r="D52" s="18">
        <f>(Y52+AX52)-144</f>
        <v>15</v>
      </c>
      <c r="E52" s="7">
        <v>4</v>
      </c>
      <c r="F52" s="7">
        <v>3</v>
      </c>
      <c r="G52" s="7">
        <v>3</v>
      </c>
      <c r="H52" s="7">
        <v>5</v>
      </c>
      <c r="I52" s="7">
        <v>6</v>
      </c>
      <c r="J52" s="7">
        <v>4</v>
      </c>
      <c r="K52" s="7">
        <v>4</v>
      </c>
      <c r="L52" s="7">
        <v>4</v>
      </c>
      <c r="M52" s="7">
        <v>5</v>
      </c>
      <c r="N52" s="19">
        <f>SUM(E52:M52)</f>
        <v>38</v>
      </c>
      <c r="O52" s="7">
        <v>4</v>
      </c>
      <c r="P52" s="7">
        <v>6</v>
      </c>
      <c r="Q52" s="7">
        <v>4</v>
      </c>
      <c r="R52" s="7">
        <v>3</v>
      </c>
      <c r="S52" s="7">
        <v>5</v>
      </c>
      <c r="T52" s="7">
        <v>6</v>
      </c>
      <c r="U52" s="7">
        <v>3</v>
      </c>
      <c r="V52" s="7">
        <v>5</v>
      </c>
      <c r="W52" s="7">
        <v>4</v>
      </c>
      <c r="X52" s="19">
        <f>SUM(O52:W52)</f>
        <v>40</v>
      </c>
      <c r="Y52" s="20">
        <f>N52+X52</f>
        <v>78</v>
      </c>
      <c r="Z52" s="58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59"/>
      <c r="AL52" s="59"/>
      <c r="AM52" s="59"/>
      <c r="AN52" s="59"/>
      <c r="AO52" s="59"/>
      <c r="AP52" s="59"/>
      <c r="AQ52" s="59"/>
      <c r="AR52" s="59"/>
      <c r="AS52" s="59"/>
      <c r="AT52" s="60"/>
      <c r="AU52" s="20"/>
      <c r="AV52" s="20"/>
      <c r="AW52" s="20"/>
      <c r="AX52" s="20">
        <v>81</v>
      </c>
      <c r="AY52" s="29">
        <f>SUM(Y52:AX52)</f>
        <v>159</v>
      </c>
      <c r="AZ52" s="56">
        <f>Y52</f>
        <v>78</v>
      </c>
      <c r="BA52" s="56">
        <f>X52</f>
        <v>40</v>
      </c>
      <c r="BB52" s="56">
        <f>W52+V52+U52+T52+S52+R52</f>
        <v>26</v>
      </c>
      <c r="BC52" s="56">
        <f>W52+V52+U52</f>
        <v>12</v>
      </c>
      <c r="BD52" s="56">
        <f>W52</f>
        <v>4</v>
      </c>
      <c r="BE52" s="4">
        <f>V52</f>
        <v>5</v>
      </c>
      <c r="BF52" s="4">
        <f>U52</f>
        <v>3</v>
      </c>
      <c r="BG52" s="4">
        <f>T52</f>
        <v>6</v>
      </c>
      <c r="BH52" s="4">
        <f>S52</f>
        <v>5</v>
      </c>
      <c r="BI52" s="4">
        <f>R52</f>
        <v>3</v>
      </c>
      <c r="BJ52" s="4">
        <f>Q52</f>
        <v>4</v>
      </c>
      <c r="BK52" s="4">
        <f>P52</f>
        <v>6</v>
      </c>
      <c r="BL52" s="4">
        <f>O52</f>
        <v>4</v>
      </c>
    </row>
    <row r="53" spans="1:64" s="61" customFormat="1" ht="17.399999999999999" x14ac:dyDescent="0.2">
      <c r="A53" s="28">
        <v>47</v>
      </c>
      <c r="B53" s="22" t="s">
        <v>241</v>
      </c>
      <c r="C53" s="22" t="s">
        <v>258</v>
      </c>
      <c r="D53" s="18">
        <f>(Y53+AX53)-144</f>
        <v>15</v>
      </c>
      <c r="E53" s="7">
        <v>4</v>
      </c>
      <c r="F53" s="7">
        <v>3</v>
      </c>
      <c r="G53" s="7">
        <v>4</v>
      </c>
      <c r="H53" s="7">
        <v>5</v>
      </c>
      <c r="I53" s="7">
        <v>7</v>
      </c>
      <c r="J53" s="7">
        <v>3</v>
      </c>
      <c r="K53" s="7">
        <v>4</v>
      </c>
      <c r="L53" s="7">
        <v>3</v>
      </c>
      <c r="M53" s="7">
        <v>5</v>
      </c>
      <c r="N53" s="19">
        <f>SUM(E53:M53)</f>
        <v>38</v>
      </c>
      <c r="O53" s="7">
        <v>5</v>
      </c>
      <c r="P53" s="7">
        <v>7</v>
      </c>
      <c r="Q53" s="7">
        <v>5</v>
      </c>
      <c r="R53" s="7">
        <v>3</v>
      </c>
      <c r="S53" s="7">
        <v>4</v>
      </c>
      <c r="T53" s="7">
        <v>6</v>
      </c>
      <c r="U53" s="7">
        <v>3</v>
      </c>
      <c r="V53" s="7">
        <v>4</v>
      </c>
      <c r="W53" s="7">
        <v>4</v>
      </c>
      <c r="X53" s="19">
        <f>SUM(O53:W53)</f>
        <v>41</v>
      </c>
      <c r="Y53" s="20">
        <f>N53+X53</f>
        <v>79</v>
      </c>
      <c r="Z53" s="58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59"/>
      <c r="AL53" s="59"/>
      <c r="AM53" s="59"/>
      <c r="AN53" s="59"/>
      <c r="AO53" s="59"/>
      <c r="AP53" s="59"/>
      <c r="AQ53" s="59"/>
      <c r="AR53" s="59"/>
      <c r="AS53" s="59"/>
      <c r="AT53" s="60"/>
      <c r="AU53" s="20"/>
      <c r="AV53" s="20"/>
      <c r="AW53" s="20"/>
      <c r="AX53" s="20">
        <v>80</v>
      </c>
      <c r="AY53" s="29">
        <f>SUM(Y53:AX53)</f>
        <v>159</v>
      </c>
      <c r="AZ53" s="56">
        <f>Y53</f>
        <v>79</v>
      </c>
      <c r="BA53" s="56">
        <f>X53</f>
        <v>41</v>
      </c>
      <c r="BB53" s="56">
        <f>W53+V53+U53+T53+S53+R53</f>
        <v>24</v>
      </c>
      <c r="BC53" s="56">
        <f>W53+V53+U53</f>
        <v>11</v>
      </c>
      <c r="BD53" s="56">
        <f>W53</f>
        <v>4</v>
      </c>
      <c r="BE53" s="4">
        <f>V53</f>
        <v>4</v>
      </c>
      <c r="BF53" s="4">
        <f>U53</f>
        <v>3</v>
      </c>
      <c r="BG53" s="4">
        <f>T53</f>
        <v>6</v>
      </c>
      <c r="BH53" s="4">
        <f>S53</f>
        <v>4</v>
      </c>
      <c r="BI53" s="4">
        <f>R53</f>
        <v>3</v>
      </c>
      <c r="BJ53" s="4">
        <f>Q53</f>
        <v>5</v>
      </c>
      <c r="BK53" s="4">
        <f>P53</f>
        <v>7</v>
      </c>
      <c r="BL53" s="4">
        <f>O53</f>
        <v>5</v>
      </c>
    </row>
    <row r="54" spans="1:64" s="61" customFormat="1" ht="17.399999999999999" x14ac:dyDescent="0.2">
      <c r="A54" s="28">
        <v>48</v>
      </c>
      <c r="B54" s="22" t="s">
        <v>28</v>
      </c>
      <c r="C54" s="22" t="s">
        <v>274</v>
      </c>
      <c r="D54" s="18">
        <f>(Y54+AX54)-144</f>
        <v>15</v>
      </c>
      <c r="E54" s="7">
        <v>5</v>
      </c>
      <c r="F54" s="7">
        <v>3</v>
      </c>
      <c r="G54" s="7">
        <v>4</v>
      </c>
      <c r="H54" s="7">
        <v>5</v>
      </c>
      <c r="I54" s="7">
        <v>8</v>
      </c>
      <c r="J54" s="7">
        <v>6</v>
      </c>
      <c r="K54" s="7">
        <v>4</v>
      </c>
      <c r="L54" s="7">
        <v>3</v>
      </c>
      <c r="M54" s="7">
        <v>7</v>
      </c>
      <c r="N54" s="19">
        <f>SUM(E54:M54)</f>
        <v>45</v>
      </c>
      <c r="O54" s="7">
        <v>5</v>
      </c>
      <c r="P54" s="7">
        <v>5</v>
      </c>
      <c r="Q54" s="7">
        <v>4</v>
      </c>
      <c r="R54" s="7">
        <v>3</v>
      </c>
      <c r="S54" s="7">
        <v>4</v>
      </c>
      <c r="T54" s="7">
        <v>5</v>
      </c>
      <c r="U54" s="7">
        <v>3</v>
      </c>
      <c r="V54" s="7">
        <v>4</v>
      </c>
      <c r="W54" s="7">
        <v>4</v>
      </c>
      <c r="X54" s="19">
        <f>SUM(O54:W54)</f>
        <v>37</v>
      </c>
      <c r="Y54" s="20">
        <f>N54+X54</f>
        <v>82</v>
      </c>
      <c r="Z54" s="58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59"/>
      <c r="AL54" s="59"/>
      <c r="AM54" s="59"/>
      <c r="AN54" s="59"/>
      <c r="AO54" s="59"/>
      <c r="AP54" s="59"/>
      <c r="AQ54" s="59"/>
      <c r="AR54" s="59"/>
      <c r="AS54" s="59"/>
      <c r="AT54" s="60"/>
      <c r="AU54" s="20"/>
      <c r="AV54" s="20"/>
      <c r="AW54" s="20"/>
      <c r="AX54" s="20">
        <v>77</v>
      </c>
      <c r="AY54" s="29">
        <f>SUM(Y54:AX54)</f>
        <v>159</v>
      </c>
      <c r="AZ54" s="56">
        <f>Y54</f>
        <v>82</v>
      </c>
      <c r="BA54" s="56">
        <f>X54</f>
        <v>37</v>
      </c>
      <c r="BB54" s="56">
        <f>W54+V54+U54+T54+S54+R54</f>
        <v>23</v>
      </c>
      <c r="BC54" s="56">
        <f>W54+V54+U54</f>
        <v>11</v>
      </c>
      <c r="BD54" s="56">
        <f>W54</f>
        <v>4</v>
      </c>
      <c r="BE54" s="4">
        <f>V54</f>
        <v>4</v>
      </c>
      <c r="BF54" s="4">
        <f>U54</f>
        <v>3</v>
      </c>
      <c r="BG54" s="4">
        <f>T54</f>
        <v>5</v>
      </c>
      <c r="BH54" s="4">
        <f>S54</f>
        <v>4</v>
      </c>
      <c r="BI54" s="4">
        <f>R54</f>
        <v>3</v>
      </c>
      <c r="BJ54" s="4">
        <f>Q54</f>
        <v>4</v>
      </c>
      <c r="BK54" s="4">
        <f>P54</f>
        <v>5</v>
      </c>
      <c r="BL54" s="4">
        <f>O54</f>
        <v>5</v>
      </c>
    </row>
    <row r="55" spans="1:64" s="61" customFormat="1" ht="17.399999999999999" x14ac:dyDescent="0.2">
      <c r="A55" s="28">
        <v>49</v>
      </c>
      <c r="B55" s="22" t="s">
        <v>29</v>
      </c>
      <c r="C55" s="22" t="s">
        <v>259</v>
      </c>
      <c r="D55" s="18">
        <f>(Y55+AX55)-144</f>
        <v>15</v>
      </c>
      <c r="E55" s="7">
        <v>4</v>
      </c>
      <c r="F55" s="7">
        <v>4</v>
      </c>
      <c r="G55" s="7">
        <v>4</v>
      </c>
      <c r="H55" s="7">
        <v>7</v>
      </c>
      <c r="I55" s="7">
        <v>5</v>
      </c>
      <c r="J55" s="7">
        <v>6</v>
      </c>
      <c r="K55" s="7">
        <v>5</v>
      </c>
      <c r="L55" s="7">
        <v>3</v>
      </c>
      <c r="M55" s="7">
        <v>7</v>
      </c>
      <c r="N55" s="19">
        <f>SUM(E55:M55)</f>
        <v>45</v>
      </c>
      <c r="O55" s="7">
        <v>4</v>
      </c>
      <c r="P55" s="7">
        <v>4</v>
      </c>
      <c r="Q55" s="7">
        <v>4</v>
      </c>
      <c r="R55" s="7">
        <v>5</v>
      </c>
      <c r="S55" s="7">
        <v>4</v>
      </c>
      <c r="T55" s="7">
        <v>5</v>
      </c>
      <c r="U55" s="7">
        <v>4</v>
      </c>
      <c r="V55" s="7">
        <v>4</v>
      </c>
      <c r="W55" s="7">
        <v>5</v>
      </c>
      <c r="X55" s="19">
        <f>SUM(O55:W55)</f>
        <v>39</v>
      </c>
      <c r="Y55" s="20">
        <f>N55+X55</f>
        <v>84</v>
      </c>
      <c r="Z55" s="58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59"/>
      <c r="AL55" s="59"/>
      <c r="AM55" s="59"/>
      <c r="AN55" s="59"/>
      <c r="AO55" s="59"/>
      <c r="AP55" s="59"/>
      <c r="AQ55" s="59"/>
      <c r="AR55" s="59"/>
      <c r="AS55" s="59"/>
      <c r="AT55" s="60"/>
      <c r="AU55" s="20"/>
      <c r="AV55" s="20"/>
      <c r="AW55" s="20"/>
      <c r="AX55" s="20">
        <v>75</v>
      </c>
      <c r="AY55" s="29">
        <f>SUM(Y55:AX55)</f>
        <v>159</v>
      </c>
      <c r="AZ55" s="56">
        <f>Y55</f>
        <v>84</v>
      </c>
      <c r="BA55" s="56">
        <f>X55</f>
        <v>39</v>
      </c>
      <c r="BB55" s="56">
        <f>W55+V55+U55+T55+S55+R55</f>
        <v>27</v>
      </c>
      <c r="BC55" s="56">
        <f>W55+V55+U55</f>
        <v>13</v>
      </c>
      <c r="BD55" s="56">
        <f>W55</f>
        <v>5</v>
      </c>
      <c r="BE55" s="4">
        <f>V55</f>
        <v>4</v>
      </c>
      <c r="BF55" s="4">
        <f>U55</f>
        <v>4</v>
      </c>
      <c r="BG55" s="4">
        <f>T55</f>
        <v>5</v>
      </c>
      <c r="BH55" s="4">
        <f>S55</f>
        <v>4</v>
      </c>
      <c r="BI55" s="4">
        <f>R55</f>
        <v>5</v>
      </c>
      <c r="BJ55" s="4">
        <f>Q55</f>
        <v>4</v>
      </c>
      <c r="BK55" s="4">
        <f>P55</f>
        <v>4</v>
      </c>
      <c r="BL55" s="4">
        <f>O55</f>
        <v>4</v>
      </c>
    </row>
    <row r="56" spans="1:64" s="61" customFormat="1" ht="17.399999999999999" x14ac:dyDescent="0.2">
      <c r="A56" s="28">
        <v>50</v>
      </c>
      <c r="B56" s="22" t="s">
        <v>252</v>
      </c>
      <c r="C56" s="22" t="s">
        <v>273</v>
      </c>
      <c r="D56" s="18">
        <f>(Y56+AX56)-144</f>
        <v>16</v>
      </c>
      <c r="E56" s="7">
        <v>5</v>
      </c>
      <c r="F56" s="7">
        <v>4</v>
      </c>
      <c r="G56" s="7">
        <v>5</v>
      </c>
      <c r="H56" s="7">
        <v>5</v>
      </c>
      <c r="I56" s="7">
        <v>4</v>
      </c>
      <c r="J56" s="7">
        <v>3</v>
      </c>
      <c r="K56" s="7">
        <v>4</v>
      </c>
      <c r="L56" s="7">
        <v>3</v>
      </c>
      <c r="M56" s="7">
        <v>5</v>
      </c>
      <c r="N56" s="19">
        <f>SUM(E56:M56)</f>
        <v>38</v>
      </c>
      <c r="O56" s="7">
        <v>5</v>
      </c>
      <c r="P56" s="7">
        <v>5</v>
      </c>
      <c r="Q56" s="7">
        <v>5</v>
      </c>
      <c r="R56" s="7">
        <v>3</v>
      </c>
      <c r="S56" s="7">
        <v>5</v>
      </c>
      <c r="T56" s="7">
        <v>4</v>
      </c>
      <c r="U56" s="7">
        <v>3</v>
      </c>
      <c r="V56" s="7">
        <v>5</v>
      </c>
      <c r="W56" s="7">
        <v>5</v>
      </c>
      <c r="X56" s="19">
        <f>SUM(O56:W56)</f>
        <v>40</v>
      </c>
      <c r="Y56" s="20">
        <f>N56+X56</f>
        <v>78</v>
      </c>
      <c r="Z56" s="58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59"/>
      <c r="AL56" s="59"/>
      <c r="AM56" s="59"/>
      <c r="AN56" s="59"/>
      <c r="AO56" s="59"/>
      <c r="AP56" s="59"/>
      <c r="AQ56" s="59"/>
      <c r="AR56" s="59"/>
      <c r="AS56" s="59"/>
      <c r="AT56" s="60"/>
      <c r="AU56" s="20"/>
      <c r="AV56" s="20"/>
      <c r="AW56" s="20"/>
      <c r="AX56" s="20">
        <v>82</v>
      </c>
      <c r="AY56" s="29">
        <f>SUM(Y56:AX56)</f>
        <v>160</v>
      </c>
      <c r="AZ56" s="56">
        <f>Y56</f>
        <v>78</v>
      </c>
      <c r="BA56" s="56">
        <f>X56</f>
        <v>40</v>
      </c>
      <c r="BB56" s="56">
        <f>W56+V56+U56+T56+S56+R56</f>
        <v>25</v>
      </c>
      <c r="BC56" s="56">
        <f>W56+V56+U56</f>
        <v>13</v>
      </c>
      <c r="BD56" s="56">
        <f>W56</f>
        <v>5</v>
      </c>
      <c r="BE56" s="4">
        <f>V56</f>
        <v>5</v>
      </c>
      <c r="BF56" s="4">
        <f>U56</f>
        <v>3</v>
      </c>
      <c r="BG56" s="4">
        <f>T56</f>
        <v>4</v>
      </c>
      <c r="BH56" s="4">
        <f>S56</f>
        <v>5</v>
      </c>
      <c r="BI56" s="4">
        <f>R56</f>
        <v>3</v>
      </c>
      <c r="BJ56" s="4">
        <f>Q56</f>
        <v>5</v>
      </c>
      <c r="BK56" s="4">
        <f>P56</f>
        <v>5</v>
      </c>
      <c r="BL56" s="4">
        <f>O56</f>
        <v>5</v>
      </c>
    </row>
    <row r="57" spans="1:64" s="61" customFormat="1" ht="17.399999999999999" x14ac:dyDescent="0.2">
      <c r="A57" s="28">
        <v>51</v>
      </c>
      <c r="B57" s="22" t="s">
        <v>16</v>
      </c>
      <c r="C57" s="22" t="s">
        <v>272</v>
      </c>
      <c r="D57" s="18">
        <f>(Y57+AX57)-144</f>
        <v>16</v>
      </c>
      <c r="E57" s="7">
        <v>5</v>
      </c>
      <c r="F57" s="7">
        <v>3</v>
      </c>
      <c r="G57" s="7">
        <v>4</v>
      </c>
      <c r="H57" s="7">
        <v>4</v>
      </c>
      <c r="I57" s="7">
        <v>4</v>
      </c>
      <c r="J57" s="7">
        <v>5</v>
      </c>
      <c r="K57" s="7">
        <v>4</v>
      </c>
      <c r="L57" s="7">
        <v>3</v>
      </c>
      <c r="M57" s="7">
        <v>5</v>
      </c>
      <c r="N57" s="19">
        <f>SUM(E57:M57)</f>
        <v>37</v>
      </c>
      <c r="O57" s="7">
        <v>4</v>
      </c>
      <c r="P57" s="7">
        <v>5</v>
      </c>
      <c r="Q57" s="7">
        <v>5</v>
      </c>
      <c r="R57" s="7">
        <v>3</v>
      </c>
      <c r="S57" s="7">
        <v>4</v>
      </c>
      <c r="T57" s="7">
        <v>4</v>
      </c>
      <c r="U57" s="7">
        <v>4</v>
      </c>
      <c r="V57" s="7">
        <v>5</v>
      </c>
      <c r="W57" s="7">
        <v>7</v>
      </c>
      <c r="X57" s="19">
        <f>SUM(O57:W57)</f>
        <v>41</v>
      </c>
      <c r="Y57" s="20">
        <f>N57+X57</f>
        <v>78</v>
      </c>
      <c r="Z57" s="58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59"/>
      <c r="AL57" s="59"/>
      <c r="AM57" s="59"/>
      <c r="AN57" s="59"/>
      <c r="AO57" s="59"/>
      <c r="AP57" s="59"/>
      <c r="AQ57" s="59"/>
      <c r="AR57" s="59"/>
      <c r="AS57" s="59"/>
      <c r="AT57" s="60"/>
      <c r="AU57" s="20"/>
      <c r="AV57" s="20"/>
      <c r="AW57" s="20"/>
      <c r="AX57" s="20">
        <v>82</v>
      </c>
      <c r="AY57" s="29">
        <f>SUM(Y57:AX57)</f>
        <v>160</v>
      </c>
      <c r="AZ57" s="56">
        <f>Y57</f>
        <v>78</v>
      </c>
      <c r="BA57" s="56">
        <f>X57</f>
        <v>41</v>
      </c>
      <c r="BB57" s="56">
        <f>W57+V57+U57+T57+S57+R57</f>
        <v>27</v>
      </c>
      <c r="BC57" s="56">
        <f>W57+V57+U57</f>
        <v>16</v>
      </c>
      <c r="BD57" s="56">
        <f>W57</f>
        <v>7</v>
      </c>
      <c r="BE57" s="4">
        <f>V57</f>
        <v>5</v>
      </c>
      <c r="BF57" s="4">
        <f>U57</f>
        <v>4</v>
      </c>
      <c r="BG57" s="4">
        <f>T57</f>
        <v>4</v>
      </c>
      <c r="BH57" s="4">
        <f>S57</f>
        <v>4</v>
      </c>
      <c r="BI57" s="4">
        <f>R57</f>
        <v>3</v>
      </c>
      <c r="BJ57" s="4">
        <f>Q57</f>
        <v>5</v>
      </c>
      <c r="BK57" s="4">
        <f>P57</f>
        <v>5</v>
      </c>
      <c r="BL57" s="4">
        <f>O57</f>
        <v>4</v>
      </c>
    </row>
    <row r="58" spans="1:64" s="61" customFormat="1" ht="17.399999999999999" x14ac:dyDescent="0.2">
      <c r="A58" s="28">
        <v>52</v>
      </c>
      <c r="B58" s="22" t="s">
        <v>14</v>
      </c>
      <c r="C58" s="22" t="s">
        <v>274</v>
      </c>
      <c r="D58" s="18">
        <f>(Y58+AX58)-144</f>
        <v>16</v>
      </c>
      <c r="E58" s="7">
        <v>4</v>
      </c>
      <c r="F58" s="7">
        <v>3</v>
      </c>
      <c r="G58" s="7">
        <v>3</v>
      </c>
      <c r="H58" s="7">
        <v>5</v>
      </c>
      <c r="I58" s="7">
        <v>3</v>
      </c>
      <c r="J58" s="7">
        <v>8</v>
      </c>
      <c r="K58" s="7">
        <v>4</v>
      </c>
      <c r="L58" s="7">
        <v>3</v>
      </c>
      <c r="M58" s="7">
        <v>5</v>
      </c>
      <c r="N58" s="19">
        <f>SUM(E58:M58)</f>
        <v>38</v>
      </c>
      <c r="O58" s="7">
        <v>5</v>
      </c>
      <c r="P58" s="7">
        <v>4</v>
      </c>
      <c r="Q58" s="7">
        <v>4</v>
      </c>
      <c r="R58" s="7">
        <v>5</v>
      </c>
      <c r="S58" s="7">
        <v>5</v>
      </c>
      <c r="T58" s="7">
        <v>5</v>
      </c>
      <c r="U58" s="7">
        <v>4</v>
      </c>
      <c r="V58" s="7">
        <v>4</v>
      </c>
      <c r="W58" s="7">
        <v>5</v>
      </c>
      <c r="X58" s="19">
        <f>SUM(O58:W58)</f>
        <v>41</v>
      </c>
      <c r="Y58" s="20">
        <f>N58+X58</f>
        <v>79</v>
      </c>
      <c r="Z58" s="58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59"/>
      <c r="AL58" s="59"/>
      <c r="AM58" s="59"/>
      <c r="AN58" s="59"/>
      <c r="AO58" s="59"/>
      <c r="AP58" s="59"/>
      <c r="AQ58" s="59"/>
      <c r="AR58" s="59"/>
      <c r="AS58" s="59"/>
      <c r="AT58" s="60"/>
      <c r="AU58" s="20"/>
      <c r="AV58" s="20"/>
      <c r="AW58" s="20"/>
      <c r="AX58" s="20">
        <v>81</v>
      </c>
      <c r="AY58" s="29">
        <f>SUM(Y58:AX58)</f>
        <v>160</v>
      </c>
      <c r="AZ58" s="56">
        <f>Y58</f>
        <v>79</v>
      </c>
      <c r="BA58" s="56">
        <f>X58</f>
        <v>41</v>
      </c>
      <c r="BB58" s="56">
        <f>W58+V58+U58+T58+S58+R58</f>
        <v>28</v>
      </c>
      <c r="BC58" s="56">
        <f>W58+V58+U58</f>
        <v>13</v>
      </c>
      <c r="BD58" s="56">
        <f>W58</f>
        <v>5</v>
      </c>
      <c r="BE58" s="4">
        <f>V58</f>
        <v>4</v>
      </c>
      <c r="BF58" s="4">
        <f>U58</f>
        <v>4</v>
      </c>
      <c r="BG58" s="4">
        <f>T58</f>
        <v>5</v>
      </c>
      <c r="BH58" s="4">
        <f>S58</f>
        <v>5</v>
      </c>
      <c r="BI58" s="4">
        <f>R58</f>
        <v>5</v>
      </c>
      <c r="BJ58" s="4">
        <f>Q58</f>
        <v>4</v>
      </c>
      <c r="BK58" s="4">
        <f>P58</f>
        <v>4</v>
      </c>
      <c r="BL58" s="4">
        <f>O58</f>
        <v>5</v>
      </c>
    </row>
    <row r="59" spans="1:64" s="61" customFormat="1" ht="17.399999999999999" x14ac:dyDescent="0.2">
      <c r="A59" s="28">
        <v>53</v>
      </c>
      <c r="B59" s="22" t="s">
        <v>97</v>
      </c>
      <c r="C59" s="22" t="s">
        <v>257</v>
      </c>
      <c r="D59" s="18">
        <f>(Y59+AX59)-144</f>
        <v>17</v>
      </c>
      <c r="E59" s="7">
        <v>4</v>
      </c>
      <c r="F59" s="7">
        <v>3</v>
      </c>
      <c r="G59" s="7">
        <v>4</v>
      </c>
      <c r="H59" s="7">
        <v>6</v>
      </c>
      <c r="I59" s="7">
        <v>4</v>
      </c>
      <c r="J59" s="7">
        <v>4</v>
      </c>
      <c r="K59" s="7">
        <v>5</v>
      </c>
      <c r="L59" s="7">
        <v>4</v>
      </c>
      <c r="M59" s="7">
        <v>4</v>
      </c>
      <c r="N59" s="19">
        <f>SUM(E59:M59)</f>
        <v>38</v>
      </c>
      <c r="O59" s="7">
        <v>4</v>
      </c>
      <c r="P59" s="7">
        <v>5</v>
      </c>
      <c r="Q59" s="7">
        <v>5</v>
      </c>
      <c r="R59" s="7">
        <v>4</v>
      </c>
      <c r="S59" s="7">
        <v>4</v>
      </c>
      <c r="T59" s="7">
        <v>5</v>
      </c>
      <c r="U59" s="7">
        <v>3</v>
      </c>
      <c r="V59" s="7">
        <v>4</v>
      </c>
      <c r="W59" s="7">
        <v>4</v>
      </c>
      <c r="X59" s="19">
        <f>SUM(O59:W59)</f>
        <v>38</v>
      </c>
      <c r="Y59" s="20">
        <f>N59+X59</f>
        <v>76</v>
      </c>
      <c r="Z59" s="58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59"/>
      <c r="AL59" s="59"/>
      <c r="AM59" s="59"/>
      <c r="AN59" s="59"/>
      <c r="AO59" s="59"/>
      <c r="AP59" s="59"/>
      <c r="AQ59" s="59"/>
      <c r="AR59" s="59"/>
      <c r="AS59" s="59"/>
      <c r="AT59" s="60"/>
      <c r="AU59" s="20"/>
      <c r="AV59" s="20"/>
      <c r="AW59" s="20"/>
      <c r="AX59" s="20">
        <v>85</v>
      </c>
      <c r="AY59" s="29">
        <f>SUM(Y59:AX59)</f>
        <v>161</v>
      </c>
      <c r="AZ59" s="56">
        <f>Y59</f>
        <v>76</v>
      </c>
      <c r="BA59" s="56">
        <f>X59</f>
        <v>38</v>
      </c>
      <c r="BB59" s="56">
        <f>W59+V59+U59+T59+S59+R59</f>
        <v>24</v>
      </c>
      <c r="BC59" s="56">
        <f>W59+V59+U59</f>
        <v>11</v>
      </c>
      <c r="BD59" s="56">
        <f>W59</f>
        <v>4</v>
      </c>
      <c r="BE59" s="4">
        <f>V59</f>
        <v>4</v>
      </c>
      <c r="BF59" s="4">
        <f>U59</f>
        <v>3</v>
      </c>
      <c r="BG59" s="4">
        <f>T59</f>
        <v>5</v>
      </c>
      <c r="BH59" s="4">
        <f>S59</f>
        <v>4</v>
      </c>
      <c r="BI59" s="4">
        <f>R59</f>
        <v>4</v>
      </c>
      <c r="BJ59" s="4">
        <f>Q59</f>
        <v>5</v>
      </c>
      <c r="BK59" s="4">
        <f>P59</f>
        <v>5</v>
      </c>
      <c r="BL59" s="4">
        <f>O59</f>
        <v>4</v>
      </c>
    </row>
    <row r="60" spans="1:64" s="61" customFormat="1" ht="17.399999999999999" x14ac:dyDescent="0.2">
      <c r="A60" s="28">
        <v>54</v>
      </c>
      <c r="B60" s="22" t="s">
        <v>251</v>
      </c>
      <c r="C60" s="22" t="s">
        <v>262</v>
      </c>
      <c r="D60" s="18">
        <f>(Y60+AX60)-144</f>
        <v>17</v>
      </c>
      <c r="E60" s="7">
        <v>8</v>
      </c>
      <c r="F60" s="7">
        <v>4</v>
      </c>
      <c r="G60" s="7">
        <v>4</v>
      </c>
      <c r="H60" s="7">
        <v>6</v>
      </c>
      <c r="I60" s="7">
        <v>4</v>
      </c>
      <c r="J60" s="7">
        <v>4</v>
      </c>
      <c r="K60" s="7">
        <v>4</v>
      </c>
      <c r="L60" s="7">
        <v>3</v>
      </c>
      <c r="M60" s="7">
        <v>6</v>
      </c>
      <c r="N60" s="19">
        <f>SUM(E60:M60)</f>
        <v>43</v>
      </c>
      <c r="O60" s="7">
        <v>3</v>
      </c>
      <c r="P60" s="7">
        <v>5</v>
      </c>
      <c r="Q60" s="7">
        <v>4</v>
      </c>
      <c r="R60" s="7">
        <v>4</v>
      </c>
      <c r="S60" s="7">
        <v>5</v>
      </c>
      <c r="T60" s="7">
        <v>5</v>
      </c>
      <c r="U60" s="7">
        <v>3</v>
      </c>
      <c r="V60" s="7">
        <v>4</v>
      </c>
      <c r="W60" s="7">
        <v>4</v>
      </c>
      <c r="X60" s="19">
        <f>SUM(O60:W60)</f>
        <v>37</v>
      </c>
      <c r="Y60" s="20">
        <f>N60+X60</f>
        <v>80</v>
      </c>
      <c r="Z60" s="58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59"/>
      <c r="AL60" s="59"/>
      <c r="AM60" s="59"/>
      <c r="AN60" s="59"/>
      <c r="AO60" s="59"/>
      <c r="AP60" s="59"/>
      <c r="AQ60" s="59"/>
      <c r="AR60" s="59"/>
      <c r="AS60" s="59"/>
      <c r="AT60" s="60"/>
      <c r="AU60" s="20"/>
      <c r="AV60" s="20"/>
      <c r="AW60" s="20"/>
      <c r="AX60" s="20">
        <v>81</v>
      </c>
      <c r="AY60" s="29">
        <f>SUM(Y60:AX60)</f>
        <v>161</v>
      </c>
      <c r="AZ60" s="56">
        <f>Y60</f>
        <v>80</v>
      </c>
      <c r="BA60" s="56">
        <f>X60</f>
        <v>37</v>
      </c>
      <c r="BB60" s="56">
        <f>W60+V60+U60+T60+S60+R60</f>
        <v>25</v>
      </c>
      <c r="BC60" s="56">
        <f>W60+V60+U60</f>
        <v>11</v>
      </c>
      <c r="BD60" s="56">
        <f>W60</f>
        <v>4</v>
      </c>
      <c r="BE60" s="4">
        <f>V60</f>
        <v>4</v>
      </c>
      <c r="BF60" s="4">
        <f>U60</f>
        <v>3</v>
      </c>
      <c r="BG60" s="4">
        <f>T60</f>
        <v>5</v>
      </c>
      <c r="BH60" s="4">
        <f>S60</f>
        <v>5</v>
      </c>
      <c r="BI60" s="4">
        <f>R60</f>
        <v>4</v>
      </c>
      <c r="BJ60" s="4">
        <f>Q60</f>
        <v>4</v>
      </c>
      <c r="BK60" s="4">
        <f>P60</f>
        <v>5</v>
      </c>
      <c r="BL60" s="4">
        <f>O60</f>
        <v>3</v>
      </c>
    </row>
    <row r="61" spans="1:64" s="61" customFormat="1" ht="17.399999999999999" x14ac:dyDescent="0.2">
      <c r="A61" s="28">
        <v>55</v>
      </c>
      <c r="B61" s="22" t="s">
        <v>224</v>
      </c>
      <c r="C61" s="22" t="s">
        <v>268</v>
      </c>
      <c r="D61" s="18">
        <f>(Y61+AX61)-144</f>
        <v>17</v>
      </c>
      <c r="E61" s="7">
        <v>4</v>
      </c>
      <c r="F61" s="7">
        <v>3</v>
      </c>
      <c r="G61" s="7">
        <v>4</v>
      </c>
      <c r="H61" s="7">
        <v>6</v>
      </c>
      <c r="I61" s="7">
        <v>4</v>
      </c>
      <c r="J61" s="7">
        <v>4</v>
      </c>
      <c r="K61" s="7">
        <v>5</v>
      </c>
      <c r="L61" s="7">
        <v>4</v>
      </c>
      <c r="M61" s="7">
        <v>6</v>
      </c>
      <c r="N61" s="19">
        <f>SUM(E61:M61)</f>
        <v>40</v>
      </c>
      <c r="O61" s="7">
        <v>4</v>
      </c>
      <c r="P61" s="7">
        <v>6</v>
      </c>
      <c r="Q61" s="7">
        <v>4</v>
      </c>
      <c r="R61" s="7">
        <v>3</v>
      </c>
      <c r="S61" s="7">
        <v>4</v>
      </c>
      <c r="T61" s="7">
        <v>6</v>
      </c>
      <c r="U61" s="7">
        <v>4</v>
      </c>
      <c r="V61" s="7">
        <v>5</v>
      </c>
      <c r="W61" s="7">
        <v>4</v>
      </c>
      <c r="X61" s="19">
        <f>SUM(O61:W61)</f>
        <v>40</v>
      </c>
      <c r="Y61" s="20">
        <f>N61+X61</f>
        <v>80</v>
      </c>
      <c r="Z61" s="58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59"/>
      <c r="AL61" s="59"/>
      <c r="AM61" s="59"/>
      <c r="AN61" s="59"/>
      <c r="AO61" s="59"/>
      <c r="AP61" s="59"/>
      <c r="AQ61" s="59"/>
      <c r="AR61" s="59"/>
      <c r="AS61" s="59"/>
      <c r="AT61" s="60"/>
      <c r="AU61" s="20"/>
      <c r="AV61" s="20"/>
      <c r="AW61" s="20"/>
      <c r="AX61" s="20">
        <v>81</v>
      </c>
      <c r="AY61" s="29">
        <f>SUM(Y61:AX61)</f>
        <v>161</v>
      </c>
      <c r="AZ61" s="56">
        <f>Y61</f>
        <v>80</v>
      </c>
      <c r="BA61" s="56">
        <f>X61</f>
        <v>40</v>
      </c>
      <c r="BB61" s="56">
        <f>W61+V61+U61+T61+S61+R61</f>
        <v>26</v>
      </c>
      <c r="BC61" s="56">
        <f>W61+V61+U61</f>
        <v>13</v>
      </c>
      <c r="BD61" s="56">
        <f>W61</f>
        <v>4</v>
      </c>
      <c r="BE61" s="4">
        <f>V61</f>
        <v>5</v>
      </c>
      <c r="BF61" s="4">
        <f>U61</f>
        <v>4</v>
      </c>
      <c r="BG61" s="4">
        <f>T61</f>
        <v>6</v>
      </c>
      <c r="BH61" s="4">
        <f>S61</f>
        <v>4</v>
      </c>
      <c r="BI61" s="4">
        <f>R61</f>
        <v>3</v>
      </c>
      <c r="BJ61" s="4">
        <f>Q61</f>
        <v>4</v>
      </c>
      <c r="BK61" s="4">
        <f>P61</f>
        <v>6</v>
      </c>
      <c r="BL61" s="4">
        <f>O61</f>
        <v>4</v>
      </c>
    </row>
    <row r="62" spans="1:64" s="61" customFormat="1" ht="17.399999999999999" x14ac:dyDescent="0.2">
      <c r="A62" s="28">
        <v>56</v>
      </c>
      <c r="B62" s="22" t="s">
        <v>267</v>
      </c>
      <c r="C62" s="22" t="s">
        <v>265</v>
      </c>
      <c r="D62" s="18">
        <f>(Y62+AX62)-144</f>
        <v>18</v>
      </c>
      <c r="E62" s="7">
        <v>4</v>
      </c>
      <c r="F62" s="7">
        <v>4</v>
      </c>
      <c r="G62" s="7">
        <v>6</v>
      </c>
      <c r="H62" s="7">
        <v>5</v>
      </c>
      <c r="I62" s="7">
        <v>5</v>
      </c>
      <c r="J62" s="7">
        <v>4</v>
      </c>
      <c r="K62" s="7">
        <v>4</v>
      </c>
      <c r="L62" s="7">
        <v>2</v>
      </c>
      <c r="M62" s="7">
        <v>5</v>
      </c>
      <c r="N62" s="19">
        <f>SUM(E62:M62)</f>
        <v>39</v>
      </c>
      <c r="O62" s="7">
        <v>4</v>
      </c>
      <c r="P62" s="7">
        <v>6</v>
      </c>
      <c r="Q62" s="7">
        <v>4</v>
      </c>
      <c r="R62" s="7">
        <v>3</v>
      </c>
      <c r="S62" s="7">
        <v>4</v>
      </c>
      <c r="T62" s="7">
        <v>6</v>
      </c>
      <c r="U62" s="7">
        <v>5</v>
      </c>
      <c r="V62" s="7">
        <v>4</v>
      </c>
      <c r="W62" s="7">
        <v>5</v>
      </c>
      <c r="X62" s="19">
        <f>SUM(O62:W62)</f>
        <v>41</v>
      </c>
      <c r="Y62" s="20">
        <f>N62+X62</f>
        <v>80</v>
      </c>
      <c r="Z62" s="58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59"/>
      <c r="AL62" s="59"/>
      <c r="AM62" s="59"/>
      <c r="AN62" s="59"/>
      <c r="AO62" s="59"/>
      <c r="AP62" s="59"/>
      <c r="AQ62" s="59"/>
      <c r="AR62" s="59"/>
      <c r="AS62" s="59"/>
      <c r="AT62" s="60"/>
      <c r="AU62" s="20"/>
      <c r="AV62" s="20"/>
      <c r="AW62" s="20"/>
      <c r="AX62" s="20">
        <v>82</v>
      </c>
      <c r="AY62" s="29">
        <f>SUM(Y62:AX62)</f>
        <v>162</v>
      </c>
      <c r="AZ62" s="56">
        <f>Y62</f>
        <v>80</v>
      </c>
      <c r="BA62" s="56">
        <f>X62</f>
        <v>41</v>
      </c>
      <c r="BB62" s="56">
        <f>W62+V62+U62+T62+S62+R62</f>
        <v>27</v>
      </c>
      <c r="BC62" s="56">
        <f>W62+V62+U62</f>
        <v>14</v>
      </c>
      <c r="BD62" s="56">
        <f>W62</f>
        <v>5</v>
      </c>
      <c r="BE62" s="4">
        <f>V62</f>
        <v>4</v>
      </c>
      <c r="BF62" s="4">
        <f>U62</f>
        <v>5</v>
      </c>
      <c r="BG62" s="4">
        <f>T62</f>
        <v>6</v>
      </c>
      <c r="BH62" s="4">
        <f>S62</f>
        <v>4</v>
      </c>
      <c r="BI62" s="4">
        <f>R62</f>
        <v>3</v>
      </c>
      <c r="BJ62" s="4">
        <f>Q62</f>
        <v>4</v>
      </c>
      <c r="BK62" s="4">
        <f>P62</f>
        <v>6</v>
      </c>
      <c r="BL62" s="4">
        <f>O62</f>
        <v>4</v>
      </c>
    </row>
    <row r="63" spans="1:64" s="61" customFormat="1" ht="17.399999999999999" x14ac:dyDescent="0.2">
      <c r="A63" s="28">
        <v>4</v>
      </c>
      <c r="B63" s="22" t="s">
        <v>222</v>
      </c>
      <c r="C63" s="22" t="s">
        <v>275</v>
      </c>
      <c r="D63" s="18">
        <f>(Y63+AX63)-144</f>
        <v>19</v>
      </c>
      <c r="E63" s="7">
        <v>4</v>
      </c>
      <c r="F63" s="7">
        <v>2</v>
      </c>
      <c r="G63" s="7">
        <v>5</v>
      </c>
      <c r="H63" s="7">
        <v>8</v>
      </c>
      <c r="I63" s="7">
        <v>5</v>
      </c>
      <c r="J63" s="7">
        <v>6</v>
      </c>
      <c r="K63" s="7">
        <v>5</v>
      </c>
      <c r="L63" s="7">
        <v>3</v>
      </c>
      <c r="M63" s="7">
        <v>5</v>
      </c>
      <c r="N63" s="19">
        <f>SUM(E63:M63)</f>
        <v>43</v>
      </c>
      <c r="O63" s="7">
        <v>4</v>
      </c>
      <c r="P63" s="7">
        <v>5</v>
      </c>
      <c r="Q63" s="7">
        <v>3</v>
      </c>
      <c r="R63" s="7">
        <v>4</v>
      </c>
      <c r="S63" s="7">
        <v>4</v>
      </c>
      <c r="T63" s="7">
        <v>5</v>
      </c>
      <c r="U63" s="7">
        <v>4</v>
      </c>
      <c r="V63" s="7">
        <v>5</v>
      </c>
      <c r="W63" s="7">
        <v>3</v>
      </c>
      <c r="X63" s="19">
        <f>SUM(O63:W63)</f>
        <v>37</v>
      </c>
      <c r="Y63" s="20">
        <f>N63+X63</f>
        <v>80</v>
      </c>
      <c r="Z63" s="58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59"/>
      <c r="AL63" s="59"/>
      <c r="AM63" s="59"/>
      <c r="AN63" s="59"/>
      <c r="AO63" s="59"/>
      <c r="AP63" s="59"/>
      <c r="AQ63" s="59"/>
      <c r="AR63" s="59"/>
      <c r="AS63" s="59"/>
      <c r="AT63" s="60"/>
      <c r="AU63" s="20"/>
      <c r="AV63" s="20"/>
      <c r="AW63" s="20"/>
      <c r="AX63" s="20">
        <v>83</v>
      </c>
      <c r="AY63" s="29">
        <f>SUM(Y63:AX63)</f>
        <v>163</v>
      </c>
      <c r="AZ63" s="56">
        <f>Y63</f>
        <v>80</v>
      </c>
      <c r="BA63" s="56">
        <f>X63</f>
        <v>37</v>
      </c>
      <c r="BB63" s="56">
        <f>W63+V63+U63+T63+S63+R63</f>
        <v>25</v>
      </c>
      <c r="BC63" s="56">
        <f>W63+V63+U63</f>
        <v>12</v>
      </c>
      <c r="BD63" s="56">
        <f>W63</f>
        <v>3</v>
      </c>
      <c r="BE63" s="4">
        <f>V63</f>
        <v>5</v>
      </c>
      <c r="BF63" s="4">
        <f>U63</f>
        <v>4</v>
      </c>
      <c r="BG63" s="4">
        <f>T63</f>
        <v>5</v>
      </c>
      <c r="BH63" s="4">
        <f>S63</f>
        <v>4</v>
      </c>
      <c r="BI63" s="4">
        <f>R63</f>
        <v>4</v>
      </c>
      <c r="BJ63" s="4">
        <f>Q63</f>
        <v>3</v>
      </c>
      <c r="BK63" s="4">
        <f>P63</f>
        <v>5</v>
      </c>
      <c r="BL63" s="4">
        <f>O63</f>
        <v>4</v>
      </c>
    </row>
    <row r="64" spans="1:64" s="61" customFormat="1" ht="17.399999999999999" x14ac:dyDescent="0.2">
      <c r="A64" s="28">
        <v>58</v>
      </c>
      <c r="B64" s="22" t="s">
        <v>228</v>
      </c>
      <c r="C64" s="22" t="s">
        <v>264</v>
      </c>
      <c r="D64" s="18">
        <f>(Y64+AX64)-144</f>
        <v>19</v>
      </c>
      <c r="E64" s="7">
        <v>6</v>
      </c>
      <c r="F64" s="7">
        <v>3</v>
      </c>
      <c r="G64" s="7">
        <v>7</v>
      </c>
      <c r="H64" s="7">
        <v>5</v>
      </c>
      <c r="I64" s="7">
        <v>4</v>
      </c>
      <c r="J64" s="7">
        <v>7</v>
      </c>
      <c r="K64" s="7">
        <v>5</v>
      </c>
      <c r="L64" s="7">
        <v>3</v>
      </c>
      <c r="M64" s="7">
        <v>5</v>
      </c>
      <c r="N64" s="19">
        <f>SUM(E64:M64)</f>
        <v>45</v>
      </c>
      <c r="O64" s="7">
        <v>4</v>
      </c>
      <c r="P64" s="7">
        <v>6</v>
      </c>
      <c r="Q64" s="7">
        <v>6</v>
      </c>
      <c r="R64" s="7">
        <v>3</v>
      </c>
      <c r="S64" s="7">
        <v>4</v>
      </c>
      <c r="T64" s="7">
        <v>5</v>
      </c>
      <c r="U64" s="7">
        <v>3</v>
      </c>
      <c r="V64" s="7">
        <v>5</v>
      </c>
      <c r="W64" s="7">
        <v>4</v>
      </c>
      <c r="X64" s="19">
        <f>SUM(O64:W64)</f>
        <v>40</v>
      </c>
      <c r="Y64" s="20">
        <f>N64+X64</f>
        <v>85</v>
      </c>
      <c r="Z64" s="58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59"/>
      <c r="AL64" s="59"/>
      <c r="AM64" s="59"/>
      <c r="AN64" s="59"/>
      <c r="AO64" s="59"/>
      <c r="AP64" s="59"/>
      <c r="AQ64" s="59"/>
      <c r="AR64" s="59"/>
      <c r="AS64" s="59"/>
      <c r="AT64" s="60"/>
      <c r="AU64" s="20"/>
      <c r="AV64" s="20"/>
      <c r="AW64" s="20"/>
      <c r="AX64" s="20">
        <v>78</v>
      </c>
      <c r="AY64" s="29">
        <f>SUM(Y64:AX64)</f>
        <v>163</v>
      </c>
      <c r="AZ64" s="56">
        <f>Y64</f>
        <v>85</v>
      </c>
      <c r="BA64" s="56">
        <f>X64</f>
        <v>40</v>
      </c>
      <c r="BB64" s="56">
        <f>W64+V64+U64+T64+S64+R64</f>
        <v>24</v>
      </c>
      <c r="BC64" s="56">
        <f>W64+V64+U64</f>
        <v>12</v>
      </c>
      <c r="BD64" s="56">
        <f>W64</f>
        <v>4</v>
      </c>
      <c r="BE64" s="4">
        <f>V64</f>
        <v>5</v>
      </c>
      <c r="BF64" s="4">
        <f>U64</f>
        <v>3</v>
      </c>
      <c r="BG64" s="4">
        <f>T64</f>
        <v>5</v>
      </c>
      <c r="BH64" s="4">
        <f>S64</f>
        <v>4</v>
      </c>
      <c r="BI64" s="4">
        <f>R64</f>
        <v>3</v>
      </c>
      <c r="BJ64" s="4">
        <f>Q64</f>
        <v>6</v>
      </c>
      <c r="BK64" s="4">
        <f>P64</f>
        <v>6</v>
      </c>
      <c r="BL64" s="4">
        <f>O64</f>
        <v>4</v>
      </c>
    </row>
    <row r="65" spans="1:64" s="61" customFormat="1" ht="17.399999999999999" x14ac:dyDescent="0.2">
      <c r="A65" s="28">
        <v>59</v>
      </c>
      <c r="B65" s="22" t="s">
        <v>256</v>
      </c>
      <c r="C65" s="22" t="s">
        <v>95</v>
      </c>
      <c r="D65" s="18">
        <f>(Y65+AX65)-144</f>
        <v>19</v>
      </c>
      <c r="E65" s="7">
        <v>4</v>
      </c>
      <c r="F65" s="7">
        <v>3</v>
      </c>
      <c r="G65" s="7">
        <v>4</v>
      </c>
      <c r="H65" s="7">
        <v>4</v>
      </c>
      <c r="I65" s="7">
        <v>11</v>
      </c>
      <c r="J65" s="7">
        <v>5</v>
      </c>
      <c r="K65" s="7">
        <v>4</v>
      </c>
      <c r="L65" s="7">
        <v>3</v>
      </c>
      <c r="M65" s="7">
        <v>6</v>
      </c>
      <c r="N65" s="19">
        <f>SUM(E65:M65)</f>
        <v>44</v>
      </c>
      <c r="O65" s="7">
        <v>3</v>
      </c>
      <c r="P65" s="7">
        <v>6</v>
      </c>
      <c r="Q65" s="7">
        <v>5</v>
      </c>
      <c r="R65" s="7">
        <v>4</v>
      </c>
      <c r="S65" s="7">
        <v>5</v>
      </c>
      <c r="T65" s="7">
        <v>5</v>
      </c>
      <c r="U65" s="7">
        <v>5</v>
      </c>
      <c r="V65" s="7">
        <v>4</v>
      </c>
      <c r="W65" s="7">
        <v>5</v>
      </c>
      <c r="X65" s="19">
        <f>SUM(O65:W65)</f>
        <v>42</v>
      </c>
      <c r="Y65" s="20">
        <f>N65+X65</f>
        <v>86</v>
      </c>
      <c r="Z65" s="58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59"/>
      <c r="AL65" s="59"/>
      <c r="AM65" s="59"/>
      <c r="AN65" s="59"/>
      <c r="AO65" s="59"/>
      <c r="AP65" s="59"/>
      <c r="AQ65" s="59"/>
      <c r="AR65" s="59"/>
      <c r="AS65" s="59"/>
      <c r="AT65" s="60"/>
      <c r="AU65" s="20"/>
      <c r="AV65" s="20"/>
      <c r="AW65" s="20"/>
      <c r="AX65" s="20">
        <v>77</v>
      </c>
      <c r="AY65" s="29">
        <f>SUM(Y65:AX65)</f>
        <v>163</v>
      </c>
      <c r="AZ65" s="56">
        <f>Y65</f>
        <v>86</v>
      </c>
      <c r="BA65" s="56">
        <f>X65</f>
        <v>42</v>
      </c>
      <c r="BB65" s="56">
        <f>W65+V65+U65+T65+S65+R65</f>
        <v>28</v>
      </c>
      <c r="BC65" s="56">
        <f>W65+V65+U65</f>
        <v>14</v>
      </c>
      <c r="BD65" s="56">
        <f>W65</f>
        <v>5</v>
      </c>
      <c r="BE65" s="4">
        <f>V65</f>
        <v>4</v>
      </c>
      <c r="BF65" s="4">
        <f>U65</f>
        <v>5</v>
      </c>
      <c r="BG65" s="4">
        <f>T65</f>
        <v>5</v>
      </c>
      <c r="BH65" s="4">
        <f>S65</f>
        <v>5</v>
      </c>
      <c r="BI65" s="4">
        <f>R65</f>
        <v>4</v>
      </c>
      <c r="BJ65" s="4">
        <f>Q65</f>
        <v>5</v>
      </c>
      <c r="BK65" s="4">
        <f>P65</f>
        <v>6</v>
      </c>
      <c r="BL65" s="4">
        <f>O65</f>
        <v>3</v>
      </c>
    </row>
    <row r="66" spans="1:64" s="61" customFormat="1" ht="17.399999999999999" x14ac:dyDescent="0.2">
      <c r="A66" s="28">
        <v>60</v>
      </c>
      <c r="B66" s="22" t="s">
        <v>254</v>
      </c>
      <c r="C66" s="22" t="s">
        <v>257</v>
      </c>
      <c r="D66" s="18">
        <f>(Y66+AX66)-144</f>
        <v>20</v>
      </c>
      <c r="E66" s="7">
        <v>4</v>
      </c>
      <c r="F66" s="7">
        <v>3</v>
      </c>
      <c r="G66" s="7">
        <v>4</v>
      </c>
      <c r="H66" s="7">
        <v>6</v>
      </c>
      <c r="I66" s="7">
        <v>4</v>
      </c>
      <c r="J66" s="7">
        <v>6</v>
      </c>
      <c r="K66" s="7">
        <v>5</v>
      </c>
      <c r="L66" s="7">
        <v>3</v>
      </c>
      <c r="M66" s="7">
        <v>4</v>
      </c>
      <c r="N66" s="19">
        <f>SUM(E66:M66)</f>
        <v>39</v>
      </c>
      <c r="O66" s="7">
        <v>4</v>
      </c>
      <c r="P66" s="7">
        <v>8</v>
      </c>
      <c r="Q66" s="7">
        <v>4</v>
      </c>
      <c r="R66" s="7">
        <v>4</v>
      </c>
      <c r="S66" s="7">
        <v>4</v>
      </c>
      <c r="T66" s="7">
        <v>5</v>
      </c>
      <c r="U66" s="7">
        <v>3</v>
      </c>
      <c r="V66" s="7">
        <v>4</v>
      </c>
      <c r="W66" s="7">
        <v>6</v>
      </c>
      <c r="X66" s="19">
        <f>SUM(O66:W66)</f>
        <v>42</v>
      </c>
      <c r="Y66" s="20">
        <f>N66+X66</f>
        <v>81</v>
      </c>
      <c r="Z66" s="58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59"/>
      <c r="AL66" s="59"/>
      <c r="AM66" s="59"/>
      <c r="AN66" s="59"/>
      <c r="AO66" s="59"/>
      <c r="AP66" s="59"/>
      <c r="AQ66" s="59"/>
      <c r="AR66" s="59"/>
      <c r="AS66" s="59"/>
      <c r="AT66" s="60"/>
      <c r="AU66" s="20"/>
      <c r="AV66" s="20"/>
      <c r="AW66" s="20"/>
      <c r="AX66" s="20">
        <v>83</v>
      </c>
      <c r="AY66" s="29">
        <f>SUM(Y66:AX66)</f>
        <v>164</v>
      </c>
      <c r="AZ66" s="56">
        <f>Y66</f>
        <v>81</v>
      </c>
      <c r="BA66" s="56">
        <f>X66</f>
        <v>42</v>
      </c>
      <c r="BB66" s="56">
        <f>W66+V66+U66+T66+S66+R66</f>
        <v>26</v>
      </c>
      <c r="BC66" s="56">
        <f>W66+V66+U66</f>
        <v>13</v>
      </c>
      <c r="BD66" s="56">
        <f>W66</f>
        <v>6</v>
      </c>
      <c r="BE66" s="4">
        <f>V66</f>
        <v>4</v>
      </c>
      <c r="BF66" s="4">
        <f>U66</f>
        <v>3</v>
      </c>
      <c r="BG66" s="4">
        <f>T66</f>
        <v>5</v>
      </c>
      <c r="BH66" s="4">
        <f>S66</f>
        <v>4</v>
      </c>
      <c r="BI66" s="4">
        <f>R66</f>
        <v>4</v>
      </c>
      <c r="BJ66" s="4">
        <f>Q66</f>
        <v>4</v>
      </c>
      <c r="BK66" s="4">
        <f>P66</f>
        <v>8</v>
      </c>
      <c r="BL66" s="4">
        <f>O66</f>
        <v>4</v>
      </c>
    </row>
    <row r="67" spans="1:64" s="61" customFormat="1" ht="17.399999999999999" x14ac:dyDescent="0.2">
      <c r="A67" s="28">
        <v>61</v>
      </c>
      <c r="B67" s="22" t="s">
        <v>227</v>
      </c>
      <c r="C67" s="22" t="s">
        <v>264</v>
      </c>
      <c r="D67" s="18">
        <f>(Y67+AX67)-144</f>
        <v>22</v>
      </c>
      <c r="E67" s="7">
        <v>4</v>
      </c>
      <c r="F67" s="7">
        <v>3</v>
      </c>
      <c r="G67" s="7">
        <v>4</v>
      </c>
      <c r="H67" s="7">
        <v>5</v>
      </c>
      <c r="I67" s="7">
        <v>7</v>
      </c>
      <c r="J67" s="7">
        <v>4</v>
      </c>
      <c r="K67" s="7">
        <v>4</v>
      </c>
      <c r="L67" s="7">
        <v>3</v>
      </c>
      <c r="M67" s="7">
        <v>5</v>
      </c>
      <c r="N67" s="19">
        <f>SUM(E67:M67)</f>
        <v>39</v>
      </c>
      <c r="O67" s="7">
        <v>6</v>
      </c>
      <c r="P67" s="7">
        <v>5</v>
      </c>
      <c r="Q67" s="7">
        <v>5</v>
      </c>
      <c r="R67" s="7">
        <v>4</v>
      </c>
      <c r="S67" s="7">
        <v>4</v>
      </c>
      <c r="T67" s="7">
        <v>5</v>
      </c>
      <c r="U67" s="7">
        <v>3</v>
      </c>
      <c r="V67" s="7">
        <v>4</v>
      </c>
      <c r="W67" s="7">
        <v>5</v>
      </c>
      <c r="X67" s="19">
        <f>SUM(O67:W67)</f>
        <v>41</v>
      </c>
      <c r="Y67" s="20">
        <f>N67+X67</f>
        <v>80</v>
      </c>
      <c r="Z67" s="58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59"/>
      <c r="AL67" s="59"/>
      <c r="AM67" s="59"/>
      <c r="AN67" s="59"/>
      <c r="AO67" s="59"/>
      <c r="AP67" s="59"/>
      <c r="AQ67" s="59"/>
      <c r="AR67" s="59"/>
      <c r="AS67" s="59"/>
      <c r="AT67" s="60"/>
      <c r="AU67" s="20"/>
      <c r="AV67" s="20"/>
      <c r="AW67" s="20"/>
      <c r="AX67" s="20">
        <v>86</v>
      </c>
      <c r="AY67" s="29">
        <f>SUM(Y67:AX67)</f>
        <v>166</v>
      </c>
      <c r="AZ67" s="56">
        <f>Y67</f>
        <v>80</v>
      </c>
      <c r="BA67" s="56">
        <f>X67</f>
        <v>41</v>
      </c>
      <c r="BB67" s="56">
        <f>W67+V67+U67+T67+S67+R67</f>
        <v>25</v>
      </c>
      <c r="BC67" s="56">
        <f>W67+V67+U67</f>
        <v>12</v>
      </c>
      <c r="BD67" s="56">
        <f>W67</f>
        <v>5</v>
      </c>
      <c r="BE67" s="4">
        <f>V67</f>
        <v>4</v>
      </c>
      <c r="BF67" s="4">
        <f>U67</f>
        <v>3</v>
      </c>
      <c r="BG67" s="4">
        <f>T67</f>
        <v>5</v>
      </c>
      <c r="BH67" s="4">
        <f>S67</f>
        <v>4</v>
      </c>
      <c r="BI67" s="4">
        <f>R67</f>
        <v>4</v>
      </c>
      <c r="BJ67" s="4">
        <f>Q67</f>
        <v>5</v>
      </c>
      <c r="BK67" s="4">
        <f>P67</f>
        <v>5</v>
      </c>
      <c r="BL67" s="4">
        <f>O67</f>
        <v>6</v>
      </c>
    </row>
    <row r="68" spans="1:64" s="61" customFormat="1" ht="17.399999999999999" x14ac:dyDescent="0.2">
      <c r="A68" s="28">
        <v>62</v>
      </c>
      <c r="B68" s="22" t="s">
        <v>244</v>
      </c>
      <c r="C68" s="22" t="s">
        <v>263</v>
      </c>
      <c r="D68" s="18">
        <f>(Y68+AX68)-144</f>
        <v>22</v>
      </c>
      <c r="E68" s="7">
        <v>4</v>
      </c>
      <c r="F68" s="7">
        <v>3</v>
      </c>
      <c r="G68" s="7">
        <v>5</v>
      </c>
      <c r="H68" s="7">
        <v>7</v>
      </c>
      <c r="I68" s="7">
        <v>6</v>
      </c>
      <c r="J68" s="7">
        <v>3</v>
      </c>
      <c r="K68" s="7">
        <v>6</v>
      </c>
      <c r="L68" s="7">
        <v>3</v>
      </c>
      <c r="M68" s="7">
        <v>6</v>
      </c>
      <c r="N68" s="19">
        <f>SUM(E68:M68)</f>
        <v>43</v>
      </c>
      <c r="O68" s="7">
        <v>4</v>
      </c>
      <c r="P68" s="7">
        <v>6</v>
      </c>
      <c r="Q68" s="7">
        <v>3</v>
      </c>
      <c r="R68" s="7">
        <v>3</v>
      </c>
      <c r="S68" s="7">
        <v>5</v>
      </c>
      <c r="T68" s="7">
        <v>5</v>
      </c>
      <c r="U68" s="7">
        <v>3</v>
      </c>
      <c r="V68" s="7">
        <v>4</v>
      </c>
      <c r="W68" s="7">
        <v>5</v>
      </c>
      <c r="X68" s="19">
        <f>SUM(O68:W68)</f>
        <v>38</v>
      </c>
      <c r="Y68" s="20">
        <f>N68+X68</f>
        <v>81</v>
      </c>
      <c r="Z68" s="58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59"/>
      <c r="AL68" s="59"/>
      <c r="AM68" s="59"/>
      <c r="AN68" s="59"/>
      <c r="AO68" s="59"/>
      <c r="AP68" s="59"/>
      <c r="AQ68" s="59"/>
      <c r="AR68" s="59"/>
      <c r="AS68" s="59"/>
      <c r="AT68" s="60"/>
      <c r="AU68" s="20"/>
      <c r="AV68" s="20"/>
      <c r="AW68" s="20"/>
      <c r="AX68" s="20">
        <v>85</v>
      </c>
      <c r="AY68" s="29">
        <f>SUM(Y68:AX68)</f>
        <v>166</v>
      </c>
      <c r="AZ68" s="56">
        <f>Y68</f>
        <v>81</v>
      </c>
      <c r="BA68" s="56">
        <f>X68</f>
        <v>38</v>
      </c>
      <c r="BB68" s="56">
        <f>W68+V68+U68+T68+S68+R68</f>
        <v>25</v>
      </c>
      <c r="BC68" s="56">
        <f>W68+V68+U68</f>
        <v>12</v>
      </c>
      <c r="BD68" s="56">
        <f>W68</f>
        <v>5</v>
      </c>
      <c r="BE68" s="4">
        <f>V68</f>
        <v>4</v>
      </c>
      <c r="BF68" s="4">
        <f>U68</f>
        <v>3</v>
      </c>
      <c r="BG68" s="4">
        <f>T68</f>
        <v>5</v>
      </c>
      <c r="BH68" s="4">
        <f>S68</f>
        <v>5</v>
      </c>
      <c r="BI68" s="4">
        <f>R68</f>
        <v>3</v>
      </c>
      <c r="BJ68" s="4">
        <f>Q68</f>
        <v>3</v>
      </c>
      <c r="BK68" s="4">
        <f>P68</f>
        <v>6</v>
      </c>
      <c r="BL68" s="4">
        <f>O68</f>
        <v>4</v>
      </c>
    </row>
    <row r="69" spans="1:64" s="61" customFormat="1" ht="17.399999999999999" x14ac:dyDescent="0.2">
      <c r="A69" s="28">
        <v>63</v>
      </c>
      <c r="B69" s="22" t="s">
        <v>233</v>
      </c>
      <c r="C69" s="22" t="s">
        <v>261</v>
      </c>
      <c r="D69" s="18">
        <f>(Y69+AX69)-144</f>
        <v>22</v>
      </c>
      <c r="E69" s="7">
        <v>4</v>
      </c>
      <c r="F69" s="7">
        <v>3</v>
      </c>
      <c r="G69" s="7">
        <v>3</v>
      </c>
      <c r="H69" s="7">
        <v>6</v>
      </c>
      <c r="I69" s="7">
        <v>4</v>
      </c>
      <c r="J69" s="7">
        <v>4</v>
      </c>
      <c r="K69" s="7">
        <v>6</v>
      </c>
      <c r="L69" s="7">
        <v>3</v>
      </c>
      <c r="M69" s="7">
        <v>7</v>
      </c>
      <c r="N69" s="19">
        <f>SUM(E69:M69)</f>
        <v>40</v>
      </c>
      <c r="O69" s="7">
        <v>4</v>
      </c>
      <c r="P69" s="7">
        <v>6</v>
      </c>
      <c r="Q69" s="7">
        <v>6</v>
      </c>
      <c r="R69" s="7">
        <v>5</v>
      </c>
      <c r="S69" s="7">
        <v>5</v>
      </c>
      <c r="T69" s="7">
        <v>5</v>
      </c>
      <c r="U69" s="7">
        <v>3</v>
      </c>
      <c r="V69" s="7">
        <v>5</v>
      </c>
      <c r="W69" s="7">
        <v>4</v>
      </c>
      <c r="X69" s="19">
        <f>SUM(O69:W69)</f>
        <v>43</v>
      </c>
      <c r="Y69" s="20">
        <f>N69+X69</f>
        <v>83</v>
      </c>
      <c r="Z69" s="58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59"/>
      <c r="AL69" s="59"/>
      <c r="AM69" s="59"/>
      <c r="AN69" s="59"/>
      <c r="AO69" s="59"/>
      <c r="AP69" s="59"/>
      <c r="AQ69" s="59"/>
      <c r="AR69" s="59"/>
      <c r="AS69" s="59"/>
      <c r="AT69" s="60"/>
      <c r="AU69" s="20"/>
      <c r="AV69" s="20"/>
      <c r="AW69" s="20"/>
      <c r="AX69" s="20">
        <v>83</v>
      </c>
      <c r="AY69" s="29">
        <f>SUM(Y69:AX69)</f>
        <v>166</v>
      </c>
      <c r="AZ69" s="56">
        <f>Y69</f>
        <v>83</v>
      </c>
      <c r="BA69" s="56">
        <f>X69</f>
        <v>43</v>
      </c>
      <c r="BB69" s="56">
        <f>W69+V69+U69+T69+S69+R69</f>
        <v>27</v>
      </c>
      <c r="BC69" s="56">
        <f>W69+V69+U69</f>
        <v>12</v>
      </c>
      <c r="BD69" s="56">
        <f>W69</f>
        <v>4</v>
      </c>
      <c r="BE69" s="4">
        <f>V69</f>
        <v>5</v>
      </c>
      <c r="BF69" s="4">
        <f>U69</f>
        <v>3</v>
      </c>
      <c r="BG69" s="4">
        <f>T69</f>
        <v>5</v>
      </c>
      <c r="BH69" s="4">
        <f>S69</f>
        <v>5</v>
      </c>
      <c r="BI69" s="4">
        <f>R69</f>
        <v>5</v>
      </c>
      <c r="BJ69" s="4">
        <f>Q69</f>
        <v>6</v>
      </c>
      <c r="BK69" s="4">
        <f>P69</f>
        <v>6</v>
      </c>
      <c r="BL69" s="4">
        <f>O69</f>
        <v>4</v>
      </c>
    </row>
    <row r="70" spans="1:64" s="61" customFormat="1" ht="17.399999999999999" x14ac:dyDescent="0.2">
      <c r="A70" s="28">
        <v>64</v>
      </c>
      <c r="B70" s="22" t="s">
        <v>231</v>
      </c>
      <c r="C70" s="22" t="s">
        <v>269</v>
      </c>
      <c r="D70" s="18">
        <f>(Y70+AX70)-144</f>
        <v>22</v>
      </c>
      <c r="E70" s="7">
        <v>7</v>
      </c>
      <c r="F70" s="7">
        <v>5</v>
      </c>
      <c r="G70" s="7">
        <v>5</v>
      </c>
      <c r="H70" s="7">
        <v>7</v>
      </c>
      <c r="I70" s="7">
        <v>5</v>
      </c>
      <c r="J70" s="7">
        <v>4</v>
      </c>
      <c r="K70" s="7">
        <v>5</v>
      </c>
      <c r="L70" s="7">
        <v>4</v>
      </c>
      <c r="M70" s="7">
        <v>5</v>
      </c>
      <c r="N70" s="19">
        <f>SUM(E70:M70)</f>
        <v>47</v>
      </c>
      <c r="O70" s="7">
        <v>4</v>
      </c>
      <c r="P70" s="7">
        <v>4</v>
      </c>
      <c r="Q70" s="7">
        <v>5</v>
      </c>
      <c r="R70" s="7">
        <v>4</v>
      </c>
      <c r="S70" s="7">
        <v>4</v>
      </c>
      <c r="T70" s="7">
        <v>5</v>
      </c>
      <c r="U70" s="7">
        <v>3</v>
      </c>
      <c r="V70" s="7">
        <v>6</v>
      </c>
      <c r="W70" s="7">
        <v>4</v>
      </c>
      <c r="X70" s="19">
        <f>SUM(O70:W70)</f>
        <v>39</v>
      </c>
      <c r="Y70" s="20">
        <f>N70+X70</f>
        <v>86</v>
      </c>
      <c r="Z70" s="58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59"/>
      <c r="AL70" s="59"/>
      <c r="AM70" s="59"/>
      <c r="AN70" s="59"/>
      <c r="AO70" s="59"/>
      <c r="AP70" s="59"/>
      <c r="AQ70" s="59"/>
      <c r="AR70" s="59"/>
      <c r="AS70" s="59"/>
      <c r="AT70" s="60"/>
      <c r="AU70" s="20"/>
      <c r="AV70" s="20"/>
      <c r="AW70" s="20"/>
      <c r="AX70" s="20">
        <v>80</v>
      </c>
      <c r="AY70" s="29">
        <f>SUM(Y70:AX70)</f>
        <v>166</v>
      </c>
      <c r="AZ70" s="56">
        <f>Y70</f>
        <v>86</v>
      </c>
      <c r="BA70" s="56">
        <f>X70</f>
        <v>39</v>
      </c>
      <c r="BB70" s="56">
        <f>W70+V70+U70+T70+S70+R70</f>
        <v>26</v>
      </c>
      <c r="BC70" s="56">
        <f>W70+V70+U70</f>
        <v>13</v>
      </c>
      <c r="BD70" s="56">
        <f>W70</f>
        <v>4</v>
      </c>
      <c r="BE70" s="4">
        <f>V70</f>
        <v>6</v>
      </c>
      <c r="BF70" s="4">
        <f>U70</f>
        <v>3</v>
      </c>
      <c r="BG70" s="4">
        <f>T70</f>
        <v>5</v>
      </c>
      <c r="BH70" s="4">
        <f>S70</f>
        <v>4</v>
      </c>
      <c r="BI70" s="4">
        <f>R70</f>
        <v>4</v>
      </c>
      <c r="BJ70" s="4">
        <f>Q70</f>
        <v>5</v>
      </c>
      <c r="BK70" s="4">
        <f>P70</f>
        <v>4</v>
      </c>
      <c r="BL70" s="4">
        <f>O70</f>
        <v>4</v>
      </c>
    </row>
    <row r="71" spans="1:64" s="61" customFormat="1" ht="17.399999999999999" x14ac:dyDescent="0.2">
      <c r="A71" s="28">
        <v>65</v>
      </c>
      <c r="B71" s="22" t="s">
        <v>248</v>
      </c>
      <c r="C71" s="22" t="s">
        <v>271</v>
      </c>
      <c r="D71" s="18">
        <f>(Y71+AX71)-144</f>
        <v>23</v>
      </c>
      <c r="E71" s="7">
        <v>4</v>
      </c>
      <c r="F71" s="7">
        <v>3</v>
      </c>
      <c r="G71" s="7">
        <v>4</v>
      </c>
      <c r="H71" s="7">
        <v>4</v>
      </c>
      <c r="I71" s="7">
        <v>5</v>
      </c>
      <c r="J71" s="7">
        <v>4</v>
      </c>
      <c r="K71" s="7">
        <v>4</v>
      </c>
      <c r="L71" s="7">
        <v>3</v>
      </c>
      <c r="M71" s="7">
        <v>4</v>
      </c>
      <c r="N71" s="19">
        <f>SUM(E71:M71)</f>
        <v>35</v>
      </c>
      <c r="O71" s="7">
        <v>4</v>
      </c>
      <c r="P71" s="7">
        <v>11</v>
      </c>
      <c r="Q71" s="7">
        <v>5</v>
      </c>
      <c r="R71" s="7">
        <v>4</v>
      </c>
      <c r="S71" s="7">
        <v>4</v>
      </c>
      <c r="T71" s="7">
        <v>6</v>
      </c>
      <c r="U71" s="7">
        <v>3</v>
      </c>
      <c r="V71" s="7">
        <v>5</v>
      </c>
      <c r="W71" s="7">
        <v>4</v>
      </c>
      <c r="X71" s="19">
        <f>SUM(O71:W71)</f>
        <v>46</v>
      </c>
      <c r="Y71" s="20">
        <f>N71+X71</f>
        <v>81</v>
      </c>
      <c r="Z71" s="58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59"/>
      <c r="AL71" s="59"/>
      <c r="AM71" s="59"/>
      <c r="AN71" s="59"/>
      <c r="AO71" s="59"/>
      <c r="AP71" s="59"/>
      <c r="AQ71" s="59"/>
      <c r="AR71" s="59"/>
      <c r="AS71" s="59"/>
      <c r="AT71" s="60"/>
      <c r="AU71" s="20"/>
      <c r="AV71" s="20"/>
      <c r="AW71" s="20"/>
      <c r="AX71" s="20">
        <v>86</v>
      </c>
      <c r="AY71" s="29">
        <f>SUM(Y71:AX71)</f>
        <v>167</v>
      </c>
      <c r="AZ71" s="56">
        <f>Y71</f>
        <v>81</v>
      </c>
      <c r="BA71" s="56">
        <f>X71</f>
        <v>46</v>
      </c>
      <c r="BB71" s="56">
        <f>W71+V71+U71+T71+S71+R71</f>
        <v>26</v>
      </c>
      <c r="BC71" s="56">
        <f>W71+V71+U71</f>
        <v>12</v>
      </c>
      <c r="BD71" s="56">
        <f>W71</f>
        <v>4</v>
      </c>
      <c r="BE71" s="4">
        <f>V71</f>
        <v>5</v>
      </c>
      <c r="BF71" s="4">
        <f>U71</f>
        <v>3</v>
      </c>
      <c r="BG71" s="4">
        <f>T71</f>
        <v>6</v>
      </c>
      <c r="BH71" s="4">
        <f>S71</f>
        <v>4</v>
      </c>
      <c r="BI71" s="4">
        <f>R71</f>
        <v>4</v>
      </c>
      <c r="BJ71" s="4">
        <f>Q71</f>
        <v>5</v>
      </c>
      <c r="BK71" s="4">
        <f>P71</f>
        <v>11</v>
      </c>
      <c r="BL71" s="4">
        <f>O71</f>
        <v>4</v>
      </c>
    </row>
    <row r="72" spans="1:64" s="61" customFormat="1" ht="17.399999999999999" x14ac:dyDescent="0.2">
      <c r="A72" s="28">
        <v>66</v>
      </c>
      <c r="B72" s="22" t="s">
        <v>225</v>
      </c>
      <c r="C72" s="22" t="s">
        <v>268</v>
      </c>
      <c r="D72" s="18">
        <f>(Y72+AX72)-144</f>
        <v>25</v>
      </c>
      <c r="E72" s="7">
        <v>4</v>
      </c>
      <c r="F72" s="7">
        <v>4</v>
      </c>
      <c r="G72" s="7">
        <v>4</v>
      </c>
      <c r="H72" s="7">
        <v>6</v>
      </c>
      <c r="I72" s="7">
        <v>5</v>
      </c>
      <c r="J72" s="7">
        <v>4</v>
      </c>
      <c r="K72" s="7">
        <v>4</v>
      </c>
      <c r="L72" s="7">
        <v>3</v>
      </c>
      <c r="M72" s="7">
        <v>5</v>
      </c>
      <c r="N72" s="19">
        <f>SUM(E72:M72)</f>
        <v>39</v>
      </c>
      <c r="O72" s="7">
        <v>5</v>
      </c>
      <c r="P72" s="7">
        <v>7</v>
      </c>
      <c r="Q72" s="7">
        <v>6</v>
      </c>
      <c r="R72" s="7">
        <v>4</v>
      </c>
      <c r="S72" s="7">
        <v>4</v>
      </c>
      <c r="T72" s="7">
        <v>6</v>
      </c>
      <c r="U72" s="7">
        <v>4</v>
      </c>
      <c r="V72" s="7">
        <v>5</v>
      </c>
      <c r="W72" s="7">
        <v>4</v>
      </c>
      <c r="X72" s="19">
        <f>SUM(O72:W72)</f>
        <v>45</v>
      </c>
      <c r="Y72" s="20">
        <f>N72+X72</f>
        <v>84</v>
      </c>
      <c r="Z72" s="58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59"/>
      <c r="AL72" s="59"/>
      <c r="AM72" s="59"/>
      <c r="AN72" s="59"/>
      <c r="AO72" s="59"/>
      <c r="AP72" s="59"/>
      <c r="AQ72" s="59"/>
      <c r="AR72" s="59"/>
      <c r="AS72" s="59"/>
      <c r="AT72" s="60"/>
      <c r="AU72" s="20"/>
      <c r="AV72" s="20"/>
      <c r="AW72" s="20"/>
      <c r="AX72" s="20">
        <v>85</v>
      </c>
      <c r="AY72" s="29">
        <f>SUM(Y72:AX72)</f>
        <v>169</v>
      </c>
      <c r="AZ72" s="56">
        <f>Y72</f>
        <v>84</v>
      </c>
      <c r="BA72" s="56">
        <f>X72</f>
        <v>45</v>
      </c>
      <c r="BB72" s="56">
        <f>W72+V72+U72+T72+S72+R72</f>
        <v>27</v>
      </c>
      <c r="BC72" s="56">
        <f>W72+V72+U72</f>
        <v>13</v>
      </c>
      <c r="BD72" s="56">
        <f>W72</f>
        <v>4</v>
      </c>
      <c r="BE72" s="4">
        <f>V72</f>
        <v>5</v>
      </c>
      <c r="BF72" s="4">
        <f>U72</f>
        <v>4</v>
      </c>
      <c r="BG72" s="4">
        <f>T72</f>
        <v>6</v>
      </c>
      <c r="BH72" s="4">
        <f>S72</f>
        <v>4</v>
      </c>
      <c r="BI72" s="4">
        <f>R72</f>
        <v>4</v>
      </c>
      <c r="BJ72" s="4">
        <f>Q72</f>
        <v>6</v>
      </c>
      <c r="BK72" s="4">
        <f>P72</f>
        <v>7</v>
      </c>
      <c r="BL72" s="4">
        <f>O72</f>
        <v>5</v>
      </c>
    </row>
    <row r="73" spans="1:64" s="61" customFormat="1" ht="17.399999999999999" x14ac:dyDescent="0.2">
      <c r="A73" s="28">
        <v>67</v>
      </c>
      <c r="B73" s="22" t="s">
        <v>246</v>
      </c>
      <c r="C73" s="22" t="s">
        <v>271</v>
      </c>
      <c r="D73" s="18">
        <f>(Y73+AX73)-144</f>
        <v>25</v>
      </c>
      <c r="E73" s="7">
        <v>5</v>
      </c>
      <c r="F73" s="7">
        <v>4</v>
      </c>
      <c r="G73" s="7">
        <v>5</v>
      </c>
      <c r="H73" s="7">
        <v>4</v>
      </c>
      <c r="I73" s="7">
        <v>7</v>
      </c>
      <c r="J73" s="7">
        <v>5</v>
      </c>
      <c r="K73" s="7">
        <v>5</v>
      </c>
      <c r="L73" s="7">
        <v>3</v>
      </c>
      <c r="M73" s="7">
        <v>5</v>
      </c>
      <c r="N73" s="19">
        <f>SUM(E73:M73)</f>
        <v>43</v>
      </c>
      <c r="O73" s="7">
        <v>6</v>
      </c>
      <c r="P73" s="7">
        <v>5</v>
      </c>
      <c r="Q73" s="7">
        <v>5</v>
      </c>
      <c r="R73" s="7">
        <v>3</v>
      </c>
      <c r="S73" s="7">
        <v>6</v>
      </c>
      <c r="T73" s="7">
        <v>6</v>
      </c>
      <c r="U73" s="7">
        <v>3</v>
      </c>
      <c r="V73" s="7">
        <v>5</v>
      </c>
      <c r="W73" s="7">
        <v>6</v>
      </c>
      <c r="X73" s="19">
        <f>SUM(O73:W73)</f>
        <v>45</v>
      </c>
      <c r="Y73" s="20">
        <f>N73+X73</f>
        <v>88</v>
      </c>
      <c r="Z73" s="58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59"/>
      <c r="AL73" s="59"/>
      <c r="AM73" s="59"/>
      <c r="AN73" s="59"/>
      <c r="AO73" s="59"/>
      <c r="AP73" s="59"/>
      <c r="AQ73" s="59"/>
      <c r="AR73" s="59"/>
      <c r="AS73" s="59"/>
      <c r="AT73" s="60"/>
      <c r="AU73" s="20"/>
      <c r="AV73" s="20"/>
      <c r="AW73" s="20"/>
      <c r="AX73" s="20">
        <v>81</v>
      </c>
      <c r="AY73" s="29">
        <f>SUM(Y73:AX73)</f>
        <v>169</v>
      </c>
      <c r="AZ73" s="56">
        <f>Y73</f>
        <v>88</v>
      </c>
      <c r="BA73" s="56">
        <f>X73</f>
        <v>45</v>
      </c>
      <c r="BB73" s="56">
        <f>W73+V73+U73+T73+S73+R73</f>
        <v>29</v>
      </c>
      <c r="BC73" s="56">
        <f>W73+V73+U73</f>
        <v>14</v>
      </c>
      <c r="BD73" s="56">
        <f>W73</f>
        <v>6</v>
      </c>
      <c r="BE73" s="4">
        <f>V73</f>
        <v>5</v>
      </c>
      <c r="BF73" s="4">
        <f>U73</f>
        <v>3</v>
      </c>
      <c r="BG73" s="4">
        <f>T73</f>
        <v>6</v>
      </c>
      <c r="BH73" s="4">
        <f>S73</f>
        <v>6</v>
      </c>
      <c r="BI73" s="4">
        <f>R73</f>
        <v>3</v>
      </c>
      <c r="BJ73" s="4">
        <f>Q73</f>
        <v>5</v>
      </c>
      <c r="BK73" s="4">
        <f>P73</f>
        <v>5</v>
      </c>
      <c r="BL73" s="4">
        <f>O73</f>
        <v>6</v>
      </c>
    </row>
    <row r="74" spans="1:64" s="61" customFormat="1" ht="17.399999999999999" x14ac:dyDescent="0.2">
      <c r="A74" s="28">
        <v>68</v>
      </c>
      <c r="B74" s="22" t="s">
        <v>103</v>
      </c>
      <c r="C74" s="22" t="s">
        <v>259</v>
      </c>
      <c r="D74" s="18">
        <f>(Y74+AX74)-144</f>
        <v>26</v>
      </c>
      <c r="E74" s="7">
        <v>5</v>
      </c>
      <c r="F74" s="7">
        <v>4</v>
      </c>
      <c r="G74" s="7">
        <v>5</v>
      </c>
      <c r="H74" s="7">
        <v>5</v>
      </c>
      <c r="I74" s="7">
        <v>4</v>
      </c>
      <c r="J74" s="7">
        <v>5</v>
      </c>
      <c r="K74" s="7">
        <v>7</v>
      </c>
      <c r="L74" s="7">
        <v>2</v>
      </c>
      <c r="M74" s="7">
        <v>5</v>
      </c>
      <c r="N74" s="19">
        <f>SUM(E74:M74)</f>
        <v>42</v>
      </c>
      <c r="O74" s="7">
        <v>6</v>
      </c>
      <c r="P74" s="7">
        <v>7</v>
      </c>
      <c r="Q74" s="7">
        <v>4</v>
      </c>
      <c r="R74" s="7">
        <v>5</v>
      </c>
      <c r="S74" s="7">
        <v>4</v>
      </c>
      <c r="T74" s="7">
        <v>5</v>
      </c>
      <c r="U74" s="7">
        <v>3</v>
      </c>
      <c r="V74" s="7">
        <v>5</v>
      </c>
      <c r="W74" s="7">
        <v>5</v>
      </c>
      <c r="X74" s="19">
        <f>SUM(O74:W74)</f>
        <v>44</v>
      </c>
      <c r="Y74" s="20">
        <f>N74+X74</f>
        <v>86</v>
      </c>
      <c r="Z74" s="58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59"/>
      <c r="AL74" s="59"/>
      <c r="AM74" s="59"/>
      <c r="AN74" s="59"/>
      <c r="AO74" s="59"/>
      <c r="AP74" s="59"/>
      <c r="AQ74" s="59"/>
      <c r="AR74" s="59"/>
      <c r="AS74" s="59"/>
      <c r="AT74" s="60"/>
      <c r="AU74" s="20"/>
      <c r="AV74" s="20"/>
      <c r="AW74" s="20"/>
      <c r="AX74" s="20">
        <v>84</v>
      </c>
      <c r="AY74" s="29">
        <f>SUM(Y74:AX74)</f>
        <v>170</v>
      </c>
      <c r="AZ74" s="56">
        <f>Y74</f>
        <v>86</v>
      </c>
      <c r="BA74" s="56">
        <f>X74</f>
        <v>44</v>
      </c>
      <c r="BB74" s="56">
        <f>W74+V74+U74+T74+S74+R74</f>
        <v>27</v>
      </c>
      <c r="BC74" s="56">
        <f>W74+V74+U74</f>
        <v>13</v>
      </c>
      <c r="BD74" s="56">
        <f>W74</f>
        <v>5</v>
      </c>
      <c r="BE74" s="4">
        <f>V74</f>
        <v>5</v>
      </c>
      <c r="BF74" s="4">
        <f>U74</f>
        <v>3</v>
      </c>
      <c r="BG74" s="4">
        <f>T74</f>
        <v>5</v>
      </c>
      <c r="BH74" s="4">
        <f>S74</f>
        <v>4</v>
      </c>
      <c r="BI74" s="4">
        <f>R74</f>
        <v>5</v>
      </c>
      <c r="BJ74" s="4">
        <f>Q74</f>
        <v>4</v>
      </c>
      <c r="BK74" s="4">
        <f>P74</f>
        <v>7</v>
      </c>
      <c r="BL74" s="4">
        <f>O74</f>
        <v>6</v>
      </c>
    </row>
    <row r="75" spans="1:64" s="61" customFormat="1" ht="17.399999999999999" x14ac:dyDescent="0.2">
      <c r="A75" s="28">
        <v>69</v>
      </c>
      <c r="B75" s="22" t="s">
        <v>245</v>
      </c>
      <c r="C75" s="22" t="s">
        <v>271</v>
      </c>
      <c r="D75" s="18">
        <f>(Y75+AX75)-144</f>
        <v>27</v>
      </c>
      <c r="E75" s="7">
        <v>6</v>
      </c>
      <c r="F75" s="7">
        <v>3</v>
      </c>
      <c r="G75" s="7">
        <v>4</v>
      </c>
      <c r="H75" s="7">
        <v>4</v>
      </c>
      <c r="I75" s="7">
        <v>4</v>
      </c>
      <c r="J75" s="7">
        <v>4</v>
      </c>
      <c r="K75" s="7">
        <v>4</v>
      </c>
      <c r="L75" s="7">
        <v>3</v>
      </c>
      <c r="M75" s="7">
        <v>5</v>
      </c>
      <c r="N75" s="19">
        <f>SUM(E75:M75)</f>
        <v>37</v>
      </c>
      <c r="O75" s="7">
        <v>4</v>
      </c>
      <c r="P75" s="7">
        <v>7</v>
      </c>
      <c r="Q75" s="7">
        <v>4</v>
      </c>
      <c r="R75" s="7">
        <v>3</v>
      </c>
      <c r="S75" s="7">
        <v>4</v>
      </c>
      <c r="T75" s="7">
        <v>6</v>
      </c>
      <c r="U75" s="7">
        <v>3</v>
      </c>
      <c r="V75" s="7">
        <v>5</v>
      </c>
      <c r="W75" s="7">
        <v>8</v>
      </c>
      <c r="X75" s="19">
        <f>SUM(O75:W75)</f>
        <v>44</v>
      </c>
      <c r="Y75" s="20">
        <f>N75+X75</f>
        <v>81</v>
      </c>
      <c r="Z75" s="58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59"/>
      <c r="AL75" s="59"/>
      <c r="AM75" s="59"/>
      <c r="AN75" s="59"/>
      <c r="AO75" s="59"/>
      <c r="AP75" s="59"/>
      <c r="AQ75" s="59"/>
      <c r="AR75" s="59"/>
      <c r="AS75" s="59"/>
      <c r="AT75" s="60"/>
      <c r="AU75" s="20"/>
      <c r="AV75" s="20"/>
      <c r="AW75" s="20"/>
      <c r="AX75" s="20">
        <v>90</v>
      </c>
      <c r="AY75" s="29">
        <f>SUM(Y75:AX75)</f>
        <v>171</v>
      </c>
      <c r="AZ75" s="56">
        <f>Y75</f>
        <v>81</v>
      </c>
      <c r="BA75" s="56">
        <f>X75</f>
        <v>44</v>
      </c>
      <c r="BB75" s="56">
        <f>W75+V75+U75+T75+S75+R75</f>
        <v>29</v>
      </c>
      <c r="BC75" s="56">
        <f>W75+V75+U75</f>
        <v>16</v>
      </c>
      <c r="BD75" s="56">
        <f>W75</f>
        <v>8</v>
      </c>
      <c r="BE75" s="4">
        <f>V75</f>
        <v>5</v>
      </c>
      <c r="BF75" s="4">
        <f>U75</f>
        <v>3</v>
      </c>
      <c r="BG75" s="4">
        <f>T75</f>
        <v>6</v>
      </c>
      <c r="BH75" s="4">
        <f>S75</f>
        <v>4</v>
      </c>
      <c r="BI75" s="4">
        <f>R75</f>
        <v>3</v>
      </c>
      <c r="BJ75" s="4">
        <f>Q75</f>
        <v>4</v>
      </c>
      <c r="BK75" s="4">
        <f>P75</f>
        <v>7</v>
      </c>
      <c r="BL75" s="4">
        <f>O75</f>
        <v>4</v>
      </c>
    </row>
    <row r="76" spans="1:64" s="61" customFormat="1" ht="17.399999999999999" x14ac:dyDescent="0.2">
      <c r="A76" s="28">
        <v>70</v>
      </c>
      <c r="B76" s="22" t="s">
        <v>255</v>
      </c>
      <c r="C76" s="22" t="s">
        <v>95</v>
      </c>
      <c r="D76" s="18">
        <f>(Y76+AX76)-144</f>
        <v>28</v>
      </c>
      <c r="E76" s="7">
        <v>4</v>
      </c>
      <c r="F76" s="7">
        <v>3</v>
      </c>
      <c r="G76" s="7">
        <v>4</v>
      </c>
      <c r="H76" s="7">
        <v>5</v>
      </c>
      <c r="I76" s="7">
        <v>5</v>
      </c>
      <c r="J76" s="7">
        <v>8</v>
      </c>
      <c r="K76" s="7">
        <v>5</v>
      </c>
      <c r="L76" s="7">
        <v>3</v>
      </c>
      <c r="M76" s="7">
        <v>5</v>
      </c>
      <c r="N76" s="19">
        <f>SUM(E76:M76)</f>
        <v>42</v>
      </c>
      <c r="O76" s="7">
        <v>4</v>
      </c>
      <c r="P76" s="7">
        <v>6</v>
      </c>
      <c r="Q76" s="7">
        <v>5</v>
      </c>
      <c r="R76" s="7">
        <v>2</v>
      </c>
      <c r="S76" s="7">
        <v>5</v>
      </c>
      <c r="T76" s="7">
        <v>5</v>
      </c>
      <c r="U76" s="7">
        <v>5</v>
      </c>
      <c r="V76" s="7">
        <v>5</v>
      </c>
      <c r="W76" s="7">
        <v>4</v>
      </c>
      <c r="X76" s="19">
        <f>SUM(O76:W76)</f>
        <v>41</v>
      </c>
      <c r="Y76" s="20">
        <f>N76+X76</f>
        <v>83</v>
      </c>
      <c r="Z76" s="58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59"/>
      <c r="AL76" s="59"/>
      <c r="AM76" s="59"/>
      <c r="AN76" s="59"/>
      <c r="AO76" s="59"/>
      <c r="AP76" s="59"/>
      <c r="AQ76" s="59"/>
      <c r="AR76" s="59"/>
      <c r="AS76" s="59"/>
      <c r="AT76" s="60"/>
      <c r="AU76" s="20"/>
      <c r="AV76" s="20"/>
      <c r="AW76" s="20"/>
      <c r="AX76" s="20">
        <v>89</v>
      </c>
      <c r="AY76" s="29">
        <f>SUM(Y76:AX76)</f>
        <v>172</v>
      </c>
      <c r="AZ76" s="56">
        <f>Y76</f>
        <v>83</v>
      </c>
      <c r="BA76" s="56">
        <f>X76</f>
        <v>41</v>
      </c>
      <c r="BB76" s="56">
        <f>W76+V76+U76+T76+S76+R76</f>
        <v>26</v>
      </c>
      <c r="BC76" s="56">
        <f>W76+V76+U76</f>
        <v>14</v>
      </c>
      <c r="BD76" s="56">
        <f>W76</f>
        <v>4</v>
      </c>
      <c r="BE76" s="4">
        <f>V76</f>
        <v>5</v>
      </c>
      <c r="BF76" s="4">
        <f>U76</f>
        <v>5</v>
      </c>
      <c r="BG76" s="4">
        <f>T76</f>
        <v>5</v>
      </c>
      <c r="BH76" s="4">
        <f>S76</f>
        <v>5</v>
      </c>
      <c r="BI76" s="4">
        <f>R76</f>
        <v>2</v>
      </c>
      <c r="BJ76" s="4">
        <f>Q76</f>
        <v>5</v>
      </c>
      <c r="BK76" s="4">
        <f>P76</f>
        <v>6</v>
      </c>
      <c r="BL76" s="4">
        <f>O76</f>
        <v>4</v>
      </c>
    </row>
    <row r="77" spans="1:64" s="61" customFormat="1" ht="17.399999999999999" x14ac:dyDescent="0.2">
      <c r="A77" s="28">
        <v>71</v>
      </c>
      <c r="B77" s="22" t="s">
        <v>226</v>
      </c>
      <c r="C77" s="22" t="s">
        <v>268</v>
      </c>
      <c r="D77" s="18">
        <f>(Y77+AX77)-144</f>
        <v>42</v>
      </c>
      <c r="E77" s="7">
        <v>5</v>
      </c>
      <c r="F77" s="7">
        <v>3</v>
      </c>
      <c r="G77" s="7">
        <v>6</v>
      </c>
      <c r="H77" s="7">
        <v>9</v>
      </c>
      <c r="I77" s="7">
        <v>5</v>
      </c>
      <c r="J77" s="7">
        <v>6</v>
      </c>
      <c r="K77" s="7">
        <v>6</v>
      </c>
      <c r="L77" s="7">
        <v>3</v>
      </c>
      <c r="M77" s="7">
        <v>5</v>
      </c>
      <c r="N77" s="19">
        <f>SUM(E77:M77)</f>
        <v>48</v>
      </c>
      <c r="O77" s="7">
        <v>4</v>
      </c>
      <c r="P77" s="7">
        <v>6</v>
      </c>
      <c r="Q77" s="7">
        <v>4</v>
      </c>
      <c r="R77" s="7">
        <v>3</v>
      </c>
      <c r="S77" s="7">
        <v>5</v>
      </c>
      <c r="T77" s="7">
        <v>8</v>
      </c>
      <c r="U77" s="7">
        <v>5</v>
      </c>
      <c r="V77" s="7">
        <v>6</v>
      </c>
      <c r="W77" s="7">
        <v>5</v>
      </c>
      <c r="X77" s="19">
        <f>SUM(O77:W77)</f>
        <v>46</v>
      </c>
      <c r="Y77" s="20">
        <f>N77+X77</f>
        <v>94</v>
      </c>
      <c r="Z77" s="58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59"/>
      <c r="AL77" s="59"/>
      <c r="AM77" s="59"/>
      <c r="AN77" s="59"/>
      <c r="AO77" s="59"/>
      <c r="AP77" s="59"/>
      <c r="AQ77" s="59"/>
      <c r="AR77" s="59"/>
      <c r="AS77" s="59"/>
      <c r="AT77" s="60"/>
      <c r="AU77" s="20"/>
      <c r="AV77" s="20"/>
      <c r="AW77" s="20"/>
      <c r="AX77" s="20">
        <v>92</v>
      </c>
      <c r="AY77" s="29">
        <f>SUM(Y77:AX77)</f>
        <v>186</v>
      </c>
      <c r="AZ77" s="56">
        <f>Y77</f>
        <v>94</v>
      </c>
      <c r="BA77" s="56">
        <f>X77</f>
        <v>46</v>
      </c>
      <c r="BB77" s="56">
        <f>W77+V77+U77+T77+S77+R77</f>
        <v>32</v>
      </c>
      <c r="BC77" s="56">
        <f>W77+V77+U77</f>
        <v>16</v>
      </c>
      <c r="BD77" s="56">
        <f>W77</f>
        <v>5</v>
      </c>
      <c r="BE77" s="4">
        <f>V77</f>
        <v>6</v>
      </c>
      <c r="BF77" s="4">
        <f>U77</f>
        <v>5</v>
      </c>
      <c r="BG77" s="4">
        <f>T77</f>
        <v>8</v>
      </c>
      <c r="BH77" s="4">
        <f>S77</f>
        <v>5</v>
      </c>
      <c r="BI77" s="4">
        <f>R77</f>
        <v>3</v>
      </c>
      <c r="BJ77" s="4">
        <f>Q77</f>
        <v>4</v>
      </c>
      <c r="BK77" s="4">
        <f>P77</f>
        <v>6</v>
      </c>
      <c r="BL77" s="4">
        <f>O77</f>
        <v>4</v>
      </c>
    </row>
    <row r="78" spans="1:64" s="61" customFormat="1" ht="18" thickBot="1" x14ac:dyDescent="0.25">
      <c r="A78" s="30">
        <v>72</v>
      </c>
      <c r="B78" s="31" t="s">
        <v>23</v>
      </c>
      <c r="C78" s="31" t="s">
        <v>277</v>
      </c>
      <c r="D78" s="32">
        <f t="shared" ref="D71:D92" si="0">(Y78+AX78)-144</f>
        <v>-144</v>
      </c>
      <c r="E78" s="33"/>
      <c r="F78" s="33"/>
      <c r="G78" s="33"/>
      <c r="H78" s="33"/>
      <c r="I78" s="33"/>
      <c r="J78" s="33"/>
      <c r="K78" s="33"/>
      <c r="L78" s="33"/>
      <c r="M78" s="33"/>
      <c r="N78" s="34">
        <f t="shared" ref="N71:N92" si="1">SUM(E78:M78)</f>
        <v>0</v>
      </c>
      <c r="O78" s="33"/>
      <c r="P78" s="33"/>
      <c r="Q78" s="33"/>
      <c r="R78" s="33"/>
      <c r="S78" s="33"/>
      <c r="T78" s="33"/>
      <c r="U78" s="33"/>
      <c r="V78" s="33"/>
      <c r="W78" s="33"/>
      <c r="X78" s="34">
        <f t="shared" ref="X71:X92" si="2">SUM(O78:W78)</f>
        <v>0</v>
      </c>
      <c r="Y78" s="64">
        <f t="shared" ref="Y71:Y92" si="3">N78+X78</f>
        <v>0</v>
      </c>
      <c r="Z78" s="91"/>
      <c r="AA78" s="82"/>
      <c r="AB78" s="82"/>
      <c r="AC78" s="82"/>
      <c r="AD78" s="82"/>
      <c r="AE78" s="82"/>
      <c r="AF78" s="82"/>
      <c r="AG78" s="82"/>
      <c r="AH78" s="82"/>
      <c r="AI78" s="82"/>
      <c r="AJ78" s="83"/>
      <c r="AK78" s="82"/>
      <c r="AL78" s="82"/>
      <c r="AM78" s="82"/>
      <c r="AN78" s="82"/>
      <c r="AO78" s="82"/>
      <c r="AP78" s="82"/>
      <c r="AQ78" s="82"/>
      <c r="AR78" s="82"/>
      <c r="AS78" s="82"/>
      <c r="AT78" s="83"/>
      <c r="AU78" s="64"/>
      <c r="AV78" s="64"/>
      <c r="AW78" s="64"/>
      <c r="AX78" s="64">
        <v>0</v>
      </c>
      <c r="AY78" s="35">
        <f t="shared" ref="AY71:AY92" si="4">SUM(Y78:AX78)</f>
        <v>0</v>
      </c>
      <c r="AZ78" s="56">
        <f t="shared" ref="AZ71:AZ92" si="5">Y78</f>
        <v>0</v>
      </c>
      <c r="BA78" s="56">
        <f t="shared" ref="BA71:BA92" si="6">X78</f>
        <v>0</v>
      </c>
      <c r="BB78" s="56">
        <f t="shared" ref="BB71:BB92" si="7">W78+V78+U78+T78+S78+R78</f>
        <v>0</v>
      </c>
      <c r="BC78" s="56">
        <f t="shared" ref="BC71:BC92" si="8">W78+V78+U78</f>
        <v>0</v>
      </c>
      <c r="BD78" s="56">
        <f t="shared" ref="BD71:BD92" si="9">W78</f>
        <v>0</v>
      </c>
      <c r="BE78" s="4">
        <f t="shared" ref="BE71:BE92" si="10">V78</f>
        <v>0</v>
      </c>
      <c r="BF78" s="4">
        <f t="shared" ref="BF71:BF92" si="11">U78</f>
        <v>0</v>
      </c>
      <c r="BG78" s="4">
        <f t="shared" ref="BG71:BG92" si="12">T78</f>
        <v>0</v>
      </c>
      <c r="BH78" s="4">
        <f t="shared" ref="BH71:BH92" si="13">S78</f>
        <v>0</v>
      </c>
      <c r="BI78" s="4">
        <f t="shared" ref="BI71:BI92" si="14">R78</f>
        <v>0</v>
      </c>
      <c r="BJ78" s="4">
        <f t="shared" ref="BJ71:BJ92" si="15">Q78</f>
        <v>0</v>
      </c>
      <c r="BK78" s="4">
        <f t="shared" ref="BK71:BK92" si="16">P78</f>
        <v>0</v>
      </c>
      <c r="BL78" s="4">
        <f t="shared" ref="BL71:BL92" si="17">O78</f>
        <v>0</v>
      </c>
    </row>
    <row r="79" spans="1:64" s="61" customFormat="1" ht="17.399999999999999" x14ac:dyDescent="0.2">
      <c r="A79" s="28">
        <v>73</v>
      </c>
      <c r="B79" s="72"/>
      <c r="C79" s="72"/>
      <c r="D79" s="18">
        <f t="shared" si="0"/>
        <v>-144</v>
      </c>
      <c r="E79" s="73"/>
      <c r="F79" s="73"/>
      <c r="G79" s="73"/>
      <c r="H79" s="73"/>
      <c r="I79" s="73"/>
      <c r="J79" s="73"/>
      <c r="K79" s="73"/>
      <c r="L79" s="73"/>
      <c r="M79" s="73"/>
      <c r="N79" s="74">
        <f t="shared" si="1"/>
        <v>0</v>
      </c>
      <c r="O79" s="73"/>
      <c r="P79" s="73"/>
      <c r="Q79" s="73"/>
      <c r="R79" s="73"/>
      <c r="S79" s="73"/>
      <c r="T79" s="73"/>
      <c r="U79" s="73"/>
      <c r="V79" s="73"/>
      <c r="W79" s="73"/>
      <c r="X79" s="74">
        <f t="shared" si="2"/>
        <v>0</v>
      </c>
      <c r="Y79" s="76">
        <f t="shared" si="3"/>
        <v>0</v>
      </c>
      <c r="Z79" s="58"/>
      <c r="AA79" s="79"/>
      <c r="AB79" s="79"/>
      <c r="AC79" s="79"/>
      <c r="AD79" s="79"/>
      <c r="AE79" s="79"/>
      <c r="AF79" s="79"/>
      <c r="AG79" s="79"/>
      <c r="AH79" s="79"/>
      <c r="AI79" s="79"/>
      <c r="AJ79" s="80"/>
      <c r="AK79" s="79"/>
      <c r="AL79" s="79"/>
      <c r="AM79" s="79"/>
      <c r="AN79" s="79"/>
      <c r="AO79" s="79"/>
      <c r="AP79" s="79"/>
      <c r="AQ79" s="79"/>
      <c r="AR79" s="79"/>
      <c r="AS79" s="79"/>
      <c r="AT79" s="80"/>
      <c r="AU79" s="76"/>
      <c r="AV79" s="76"/>
      <c r="AW79" s="76"/>
      <c r="AX79" s="76"/>
      <c r="AY79" s="75">
        <f t="shared" si="4"/>
        <v>0</v>
      </c>
      <c r="AZ79" s="56">
        <f t="shared" si="5"/>
        <v>0</v>
      </c>
      <c r="BA79" s="56">
        <f t="shared" si="6"/>
        <v>0</v>
      </c>
      <c r="BB79" s="56">
        <f t="shared" si="7"/>
        <v>0</v>
      </c>
      <c r="BC79" s="56">
        <f t="shared" si="8"/>
        <v>0</v>
      </c>
      <c r="BD79" s="56">
        <f t="shared" si="9"/>
        <v>0</v>
      </c>
      <c r="BE79" s="4">
        <f t="shared" si="10"/>
        <v>0</v>
      </c>
      <c r="BF79" s="4">
        <f t="shared" si="11"/>
        <v>0</v>
      </c>
      <c r="BG79" s="4">
        <f t="shared" si="12"/>
        <v>0</v>
      </c>
      <c r="BH79" s="4">
        <f t="shared" si="13"/>
        <v>0</v>
      </c>
      <c r="BI79" s="4">
        <f t="shared" si="14"/>
        <v>0</v>
      </c>
      <c r="BJ79" s="4">
        <f t="shared" si="15"/>
        <v>0</v>
      </c>
      <c r="BK79" s="4">
        <f t="shared" si="16"/>
        <v>0</v>
      </c>
      <c r="BL79" s="4">
        <f t="shared" si="17"/>
        <v>0</v>
      </c>
    </row>
    <row r="80" spans="1:64" s="61" customFormat="1" ht="17.399999999999999" x14ac:dyDescent="0.2">
      <c r="A80" s="28">
        <v>74</v>
      </c>
      <c r="B80" s="22"/>
      <c r="C80" s="22"/>
      <c r="D80" s="18">
        <f t="shared" si="0"/>
        <v>-144</v>
      </c>
      <c r="E80" s="7"/>
      <c r="F80" s="7"/>
      <c r="G80" s="7"/>
      <c r="H80" s="7"/>
      <c r="I80" s="7"/>
      <c r="J80" s="7"/>
      <c r="K80" s="7"/>
      <c r="L80" s="7"/>
      <c r="M80" s="7"/>
      <c r="N80" s="19">
        <f t="shared" si="1"/>
        <v>0</v>
      </c>
      <c r="O80" s="7"/>
      <c r="P80" s="7"/>
      <c r="Q80" s="7"/>
      <c r="R80" s="7"/>
      <c r="S80" s="7"/>
      <c r="T80" s="7"/>
      <c r="U80" s="7"/>
      <c r="V80" s="7"/>
      <c r="W80" s="7"/>
      <c r="X80" s="19">
        <f t="shared" si="2"/>
        <v>0</v>
      </c>
      <c r="Y80" s="20">
        <f t="shared" si="3"/>
        <v>0</v>
      </c>
      <c r="Z80" s="58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59"/>
      <c r="AL80" s="59"/>
      <c r="AM80" s="59"/>
      <c r="AN80" s="59"/>
      <c r="AO80" s="59"/>
      <c r="AP80" s="59"/>
      <c r="AQ80" s="59"/>
      <c r="AR80" s="59"/>
      <c r="AS80" s="59"/>
      <c r="AT80" s="60"/>
      <c r="AU80" s="20"/>
      <c r="AV80" s="20"/>
      <c r="AW80" s="20"/>
      <c r="AX80" s="20"/>
      <c r="AY80" s="29">
        <f t="shared" si="4"/>
        <v>0</v>
      </c>
      <c r="AZ80" s="56">
        <f t="shared" si="5"/>
        <v>0</v>
      </c>
      <c r="BA80" s="56">
        <f t="shared" si="6"/>
        <v>0</v>
      </c>
      <c r="BB80" s="56">
        <f t="shared" si="7"/>
        <v>0</v>
      </c>
      <c r="BC80" s="56">
        <f t="shared" si="8"/>
        <v>0</v>
      </c>
      <c r="BD80" s="56">
        <f t="shared" si="9"/>
        <v>0</v>
      </c>
      <c r="BE80" s="4">
        <f t="shared" si="10"/>
        <v>0</v>
      </c>
      <c r="BF80" s="4">
        <f t="shared" si="11"/>
        <v>0</v>
      </c>
      <c r="BG80" s="4">
        <f t="shared" si="12"/>
        <v>0</v>
      </c>
      <c r="BH80" s="4">
        <f t="shared" si="13"/>
        <v>0</v>
      </c>
      <c r="BI80" s="4">
        <f t="shared" si="14"/>
        <v>0</v>
      </c>
      <c r="BJ80" s="4">
        <f t="shared" si="15"/>
        <v>0</v>
      </c>
      <c r="BK80" s="4">
        <f t="shared" si="16"/>
        <v>0</v>
      </c>
      <c r="BL80" s="4">
        <f t="shared" si="17"/>
        <v>0</v>
      </c>
    </row>
    <row r="81" spans="1:64" s="61" customFormat="1" ht="17.399999999999999" x14ac:dyDescent="0.2">
      <c r="A81" s="28">
        <v>75</v>
      </c>
      <c r="B81" s="22"/>
      <c r="C81" s="22"/>
      <c r="D81" s="18">
        <f t="shared" si="0"/>
        <v>-144</v>
      </c>
      <c r="E81" s="7"/>
      <c r="F81" s="7"/>
      <c r="G81" s="7"/>
      <c r="H81" s="7"/>
      <c r="I81" s="7"/>
      <c r="J81" s="7"/>
      <c r="K81" s="7"/>
      <c r="L81" s="7"/>
      <c r="M81" s="7"/>
      <c r="N81" s="19">
        <f t="shared" si="1"/>
        <v>0</v>
      </c>
      <c r="O81" s="7"/>
      <c r="P81" s="7"/>
      <c r="Q81" s="7"/>
      <c r="R81" s="7"/>
      <c r="S81" s="7"/>
      <c r="T81" s="7"/>
      <c r="U81" s="7"/>
      <c r="V81" s="7"/>
      <c r="W81" s="7"/>
      <c r="X81" s="19">
        <f t="shared" si="2"/>
        <v>0</v>
      </c>
      <c r="Y81" s="20">
        <f t="shared" si="3"/>
        <v>0</v>
      </c>
      <c r="Z81" s="58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59"/>
      <c r="AL81" s="59"/>
      <c r="AM81" s="59"/>
      <c r="AN81" s="59"/>
      <c r="AO81" s="59"/>
      <c r="AP81" s="59"/>
      <c r="AQ81" s="59"/>
      <c r="AR81" s="59"/>
      <c r="AS81" s="59"/>
      <c r="AT81" s="60"/>
      <c r="AU81" s="20"/>
      <c r="AV81" s="20"/>
      <c r="AW81" s="20"/>
      <c r="AX81" s="20"/>
      <c r="AY81" s="29">
        <f t="shared" si="4"/>
        <v>0</v>
      </c>
      <c r="AZ81" s="56">
        <f t="shared" si="5"/>
        <v>0</v>
      </c>
      <c r="BA81" s="56">
        <f t="shared" si="6"/>
        <v>0</v>
      </c>
      <c r="BB81" s="56">
        <f t="shared" si="7"/>
        <v>0</v>
      </c>
      <c r="BC81" s="56">
        <f t="shared" si="8"/>
        <v>0</v>
      </c>
      <c r="BD81" s="56">
        <f t="shared" si="9"/>
        <v>0</v>
      </c>
      <c r="BE81" s="4">
        <f t="shared" si="10"/>
        <v>0</v>
      </c>
      <c r="BF81" s="4">
        <f t="shared" si="11"/>
        <v>0</v>
      </c>
      <c r="BG81" s="4">
        <f t="shared" si="12"/>
        <v>0</v>
      </c>
      <c r="BH81" s="4">
        <f t="shared" si="13"/>
        <v>0</v>
      </c>
      <c r="BI81" s="4">
        <f t="shared" si="14"/>
        <v>0</v>
      </c>
      <c r="BJ81" s="4">
        <f t="shared" si="15"/>
        <v>0</v>
      </c>
      <c r="BK81" s="4">
        <f t="shared" si="16"/>
        <v>0</v>
      </c>
      <c r="BL81" s="4">
        <f t="shared" si="17"/>
        <v>0</v>
      </c>
    </row>
    <row r="82" spans="1:64" s="61" customFormat="1" ht="17.399999999999999" x14ac:dyDescent="0.2">
      <c r="A82" s="28">
        <v>76</v>
      </c>
      <c r="B82" s="22"/>
      <c r="C82" s="22"/>
      <c r="D82" s="18">
        <f t="shared" si="0"/>
        <v>-144</v>
      </c>
      <c r="E82" s="7"/>
      <c r="F82" s="7"/>
      <c r="G82" s="7"/>
      <c r="H82" s="7"/>
      <c r="I82" s="7"/>
      <c r="J82" s="7"/>
      <c r="K82" s="7"/>
      <c r="L82" s="7"/>
      <c r="M82" s="7"/>
      <c r="N82" s="19">
        <f t="shared" si="1"/>
        <v>0</v>
      </c>
      <c r="O82" s="7"/>
      <c r="P82" s="7"/>
      <c r="Q82" s="7"/>
      <c r="R82" s="7"/>
      <c r="S82" s="7"/>
      <c r="T82" s="7"/>
      <c r="U82" s="7"/>
      <c r="V82" s="7"/>
      <c r="W82" s="7"/>
      <c r="X82" s="19">
        <f t="shared" si="2"/>
        <v>0</v>
      </c>
      <c r="Y82" s="20">
        <f t="shared" si="3"/>
        <v>0</v>
      </c>
      <c r="Z82" s="58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59"/>
      <c r="AL82" s="59"/>
      <c r="AM82" s="59"/>
      <c r="AN82" s="59"/>
      <c r="AO82" s="59"/>
      <c r="AP82" s="59"/>
      <c r="AQ82" s="59"/>
      <c r="AR82" s="59"/>
      <c r="AS82" s="59"/>
      <c r="AT82" s="60"/>
      <c r="AU82" s="20"/>
      <c r="AV82" s="20"/>
      <c r="AW82" s="20"/>
      <c r="AX82" s="20"/>
      <c r="AY82" s="29">
        <f t="shared" si="4"/>
        <v>0</v>
      </c>
      <c r="AZ82" s="56">
        <f t="shared" si="5"/>
        <v>0</v>
      </c>
      <c r="BA82" s="56">
        <f t="shared" si="6"/>
        <v>0</v>
      </c>
      <c r="BB82" s="56">
        <f t="shared" si="7"/>
        <v>0</v>
      </c>
      <c r="BC82" s="56">
        <f t="shared" si="8"/>
        <v>0</v>
      </c>
      <c r="BD82" s="56">
        <f t="shared" si="9"/>
        <v>0</v>
      </c>
      <c r="BE82" s="4">
        <f t="shared" si="10"/>
        <v>0</v>
      </c>
      <c r="BF82" s="4">
        <f t="shared" si="11"/>
        <v>0</v>
      </c>
      <c r="BG82" s="4">
        <f t="shared" si="12"/>
        <v>0</v>
      </c>
      <c r="BH82" s="4">
        <f t="shared" si="13"/>
        <v>0</v>
      </c>
      <c r="BI82" s="4">
        <f t="shared" si="14"/>
        <v>0</v>
      </c>
      <c r="BJ82" s="4">
        <f t="shared" si="15"/>
        <v>0</v>
      </c>
      <c r="BK82" s="4">
        <f t="shared" si="16"/>
        <v>0</v>
      </c>
      <c r="BL82" s="4">
        <f t="shared" si="17"/>
        <v>0</v>
      </c>
    </row>
    <row r="83" spans="1:64" s="61" customFormat="1" ht="17.399999999999999" x14ac:dyDescent="0.2">
      <c r="A83" s="28">
        <v>77</v>
      </c>
      <c r="B83" s="22"/>
      <c r="C83" s="22"/>
      <c r="D83" s="18">
        <f t="shared" si="0"/>
        <v>-144</v>
      </c>
      <c r="E83" s="7"/>
      <c r="F83" s="7"/>
      <c r="G83" s="7"/>
      <c r="H83" s="7"/>
      <c r="I83" s="7"/>
      <c r="J83" s="7"/>
      <c r="K83" s="7"/>
      <c r="L83" s="7"/>
      <c r="M83" s="7"/>
      <c r="N83" s="19">
        <f t="shared" si="1"/>
        <v>0</v>
      </c>
      <c r="O83" s="7"/>
      <c r="P83" s="7"/>
      <c r="Q83" s="7"/>
      <c r="R83" s="7"/>
      <c r="S83" s="7"/>
      <c r="T83" s="7"/>
      <c r="U83" s="7"/>
      <c r="V83" s="7"/>
      <c r="W83" s="7"/>
      <c r="X83" s="19">
        <f t="shared" si="2"/>
        <v>0</v>
      </c>
      <c r="Y83" s="20">
        <f t="shared" si="3"/>
        <v>0</v>
      </c>
      <c r="Z83" s="58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59"/>
      <c r="AL83" s="59"/>
      <c r="AM83" s="59"/>
      <c r="AN83" s="59"/>
      <c r="AO83" s="59"/>
      <c r="AP83" s="59"/>
      <c r="AQ83" s="59"/>
      <c r="AR83" s="59"/>
      <c r="AS83" s="59"/>
      <c r="AT83" s="60"/>
      <c r="AU83" s="20"/>
      <c r="AV83" s="20"/>
      <c r="AW83" s="20"/>
      <c r="AX83" s="20"/>
      <c r="AY83" s="29">
        <f t="shared" si="4"/>
        <v>0</v>
      </c>
      <c r="AZ83" s="56">
        <f t="shared" si="5"/>
        <v>0</v>
      </c>
      <c r="BA83" s="56">
        <f t="shared" si="6"/>
        <v>0</v>
      </c>
      <c r="BB83" s="56">
        <f t="shared" si="7"/>
        <v>0</v>
      </c>
      <c r="BC83" s="56">
        <f t="shared" si="8"/>
        <v>0</v>
      </c>
      <c r="BD83" s="56">
        <f t="shared" si="9"/>
        <v>0</v>
      </c>
      <c r="BE83" s="4">
        <f t="shared" si="10"/>
        <v>0</v>
      </c>
      <c r="BF83" s="4">
        <f t="shared" si="11"/>
        <v>0</v>
      </c>
      <c r="BG83" s="4">
        <f t="shared" si="12"/>
        <v>0</v>
      </c>
      <c r="BH83" s="4">
        <f t="shared" si="13"/>
        <v>0</v>
      </c>
      <c r="BI83" s="4">
        <f t="shared" si="14"/>
        <v>0</v>
      </c>
      <c r="BJ83" s="4">
        <f t="shared" si="15"/>
        <v>0</v>
      </c>
      <c r="BK83" s="4">
        <f t="shared" si="16"/>
        <v>0</v>
      </c>
      <c r="BL83" s="4">
        <f t="shared" si="17"/>
        <v>0</v>
      </c>
    </row>
    <row r="84" spans="1:64" s="61" customFormat="1" ht="17.399999999999999" x14ac:dyDescent="0.2">
      <c r="A84" s="28">
        <v>78</v>
      </c>
      <c r="B84" s="22"/>
      <c r="C84" s="22"/>
      <c r="D84" s="18">
        <f t="shared" si="0"/>
        <v>-144</v>
      </c>
      <c r="E84" s="7"/>
      <c r="F84" s="7"/>
      <c r="G84" s="7"/>
      <c r="H84" s="7"/>
      <c r="I84" s="7"/>
      <c r="J84" s="7"/>
      <c r="K84" s="7"/>
      <c r="L84" s="7"/>
      <c r="M84" s="7"/>
      <c r="N84" s="19">
        <f t="shared" si="1"/>
        <v>0</v>
      </c>
      <c r="O84" s="7"/>
      <c r="P84" s="7"/>
      <c r="Q84" s="7"/>
      <c r="R84" s="7"/>
      <c r="S84" s="7"/>
      <c r="T84" s="7"/>
      <c r="U84" s="7"/>
      <c r="V84" s="7"/>
      <c r="W84" s="7"/>
      <c r="X84" s="19">
        <f t="shared" si="2"/>
        <v>0</v>
      </c>
      <c r="Y84" s="20">
        <f t="shared" si="3"/>
        <v>0</v>
      </c>
      <c r="Z84" s="58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59"/>
      <c r="AL84" s="59"/>
      <c r="AM84" s="59"/>
      <c r="AN84" s="59"/>
      <c r="AO84" s="59"/>
      <c r="AP84" s="59"/>
      <c r="AQ84" s="59"/>
      <c r="AR84" s="59"/>
      <c r="AS84" s="59"/>
      <c r="AT84" s="60"/>
      <c r="AU84" s="20"/>
      <c r="AV84" s="20"/>
      <c r="AW84" s="20"/>
      <c r="AX84" s="20"/>
      <c r="AY84" s="29">
        <f t="shared" si="4"/>
        <v>0</v>
      </c>
      <c r="AZ84" s="56">
        <f t="shared" si="5"/>
        <v>0</v>
      </c>
      <c r="BA84" s="56">
        <f t="shared" si="6"/>
        <v>0</v>
      </c>
      <c r="BB84" s="56">
        <f t="shared" si="7"/>
        <v>0</v>
      </c>
      <c r="BC84" s="56">
        <f t="shared" si="8"/>
        <v>0</v>
      </c>
      <c r="BD84" s="56">
        <f t="shared" si="9"/>
        <v>0</v>
      </c>
      <c r="BE84" s="4">
        <f t="shared" si="10"/>
        <v>0</v>
      </c>
      <c r="BF84" s="4">
        <f t="shared" si="11"/>
        <v>0</v>
      </c>
      <c r="BG84" s="4">
        <f t="shared" si="12"/>
        <v>0</v>
      </c>
      <c r="BH84" s="4">
        <f t="shared" si="13"/>
        <v>0</v>
      </c>
      <c r="BI84" s="4">
        <f t="shared" si="14"/>
        <v>0</v>
      </c>
      <c r="BJ84" s="4">
        <f t="shared" si="15"/>
        <v>0</v>
      </c>
      <c r="BK84" s="4">
        <f t="shared" si="16"/>
        <v>0</v>
      </c>
      <c r="BL84" s="4">
        <f t="shared" si="17"/>
        <v>0</v>
      </c>
    </row>
    <row r="85" spans="1:64" s="61" customFormat="1" ht="17.399999999999999" x14ac:dyDescent="0.2">
      <c r="A85" s="28">
        <v>79</v>
      </c>
      <c r="B85" s="22"/>
      <c r="C85" s="22"/>
      <c r="D85" s="18">
        <f t="shared" si="0"/>
        <v>-144</v>
      </c>
      <c r="E85" s="7"/>
      <c r="F85" s="7"/>
      <c r="G85" s="7"/>
      <c r="H85" s="7"/>
      <c r="I85" s="7"/>
      <c r="J85" s="7"/>
      <c r="K85" s="7"/>
      <c r="L85" s="7"/>
      <c r="M85" s="7"/>
      <c r="N85" s="19">
        <f t="shared" si="1"/>
        <v>0</v>
      </c>
      <c r="O85" s="7"/>
      <c r="P85" s="7"/>
      <c r="Q85" s="7"/>
      <c r="R85" s="7"/>
      <c r="S85" s="7"/>
      <c r="T85" s="7"/>
      <c r="U85" s="7"/>
      <c r="V85" s="7"/>
      <c r="W85" s="7"/>
      <c r="X85" s="19">
        <f t="shared" si="2"/>
        <v>0</v>
      </c>
      <c r="Y85" s="20">
        <f t="shared" si="3"/>
        <v>0</v>
      </c>
      <c r="Z85" s="58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59"/>
      <c r="AL85" s="59"/>
      <c r="AM85" s="59"/>
      <c r="AN85" s="59"/>
      <c r="AO85" s="59"/>
      <c r="AP85" s="59"/>
      <c r="AQ85" s="59"/>
      <c r="AR85" s="59"/>
      <c r="AS85" s="59"/>
      <c r="AT85" s="60"/>
      <c r="AU85" s="20"/>
      <c r="AV85" s="20"/>
      <c r="AW85" s="20"/>
      <c r="AX85" s="20"/>
      <c r="AY85" s="29">
        <f t="shared" si="4"/>
        <v>0</v>
      </c>
      <c r="AZ85" s="56">
        <f t="shared" si="5"/>
        <v>0</v>
      </c>
      <c r="BA85" s="56">
        <f t="shared" si="6"/>
        <v>0</v>
      </c>
      <c r="BB85" s="56">
        <f t="shared" si="7"/>
        <v>0</v>
      </c>
      <c r="BC85" s="56">
        <f t="shared" si="8"/>
        <v>0</v>
      </c>
      <c r="BD85" s="56">
        <f t="shared" si="9"/>
        <v>0</v>
      </c>
      <c r="BE85" s="4">
        <f t="shared" si="10"/>
        <v>0</v>
      </c>
      <c r="BF85" s="4">
        <f t="shared" si="11"/>
        <v>0</v>
      </c>
      <c r="BG85" s="4">
        <f t="shared" si="12"/>
        <v>0</v>
      </c>
      <c r="BH85" s="4">
        <f t="shared" si="13"/>
        <v>0</v>
      </c>
      <c r="BI85" s="4">
        <f t="shared" si="14"/>
        <v>0</v>
      </c>
      <c r="BJ85" s="4">
        <f t="shared" si="15"/>
        <v>0</v>
      </c>
      <c r="BK85" s="4">
        <f t="shared" si="16"/>
        <v>0</v>
      </c>
      <c r="BL85" s="4">
        <f t="shared" si="17"/>
        <v>0</v>
      </c>
    </row>
    <row r="86" spans="1:64" s="61" customFormat="1" ht="17.399999999999999" x14ac:dyDescent="0.2">
      <c r="A86" s="28">
        <v>80</v>
      </c>
      <c r="B86" s="22"/>
      <c r="C86" s="22"/>
      <c r="D86" s="18">
        <f t="shared" si="0"/>
        <v>-144</v>
      </c>
      <c r="E86" s="7"/>
      <c r="F86" s="7"/>
      <c r="G86" s="7"/>
      <c r="H86" s="7"/>
      <c r="I86" s="7"/>
      <c r="J86" s="7"/>
      <c r="K86" s="7"/>
      <c r="L86" s="7"/>
      <c r="M86" s="7"/>
      <c r="N86" s="19">
        <f t="shared" si="1"/>
        <v>0</v>
      </c>
      <c r="O86" s="7"/>
      <c r="P86" s="7"/>
      <c r="Q86" s="7"/>
      <c r="R86" s="7"/>
      <c r="S86" s="7"/>
      <c r="T86" s="7"/>
      <c r="U86" s="7"/>
      <c r="V86" s="7"/>
      <c r="W86" s="7"/>
      <c r="X86" s="19">
        <f t="shared" si="2"/>
        <v>0</v>
      </c>
      <c r="Y86" s="20">
        <f t="shared" si="3"/>
        <v>0</v>
      </c>
      <c r="Z86" s="58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59"/>
      <c r="AL86" s="59"/>
      <c r="AM86" s="59"/>
      <c r="AN86" s="59"/>
      <c r="AO86" s="59"/>
      <c r="AP86" s="59"/>
      <c r="AQ86" s="59"/>
      <c r="AR86" s="59"/>
      <c r="AS86" s="59"/>
      <c r="AT86" s="60"/>
      <c r="AU86" s="20"/>
      <c r="AV86" s="20"/>
      <c r="AW86" s="20"/>
      <c r="AX86" s="20"/>
      <c r="AY86" s="29">
        <f t="shared" si="4"/>
        <v>0</v>
      </c>
      <c r="AZ86" s="56">
        <f t="shared" si="5"/>
        <v>0</v>
      </c>
      <c r="BA86" s="56">
        <f t="shared" si="6"/>
        <v>0</v>
      </c>
      <c r="BB86" s="56">
        <f t="shared" si="7"/>
        <v>0</v>
      </c>
      <c r="BC86" s="56">
        <f t="shared" si="8"/>
        <v>0</v>
      </c>
      <c r="BD86" s="56">
        <f t="shared" si="9"/>
        <v>0</v>
      </c>
      <c r="BE86" s="4">
        <f t="shared" si="10"/>
        <v>0</v>
      </c>
      <c r="BF86" s="4">
        <f t="shared" si="11"/>
        <v>0</v>
      </c>
      <c r="BG86" s="4">
        <f t="shared" si="12"/>
        <v>0</v>
      </c>
      <c r="BH86" s="4">
        <f t="shared" si="13"/>
        <v>0</v>
      </c>
      <c r="BI86" s="4">
        <f t="shared" si="14"/>
        <v>0</v>
      </c>
      <c r="BJ86" s="4">
        <f t="shared" si="15"/>
        <v>0</v>
      </c>
      <c r="BK86" s="4">
        <f t="shared" si="16"/>
        <v>0</v>
      </c>
      <c r="BL86" s="4">
        <f t="shared" si="17"/>
        <v>0</v>
      </c>
    </row>
    <row r="87" spans="1:64" s="61" customFormat="1" ht="17.399999999999999" x14ac:dyDescent="0.2">
      <c r="A87" s="28">
        <v>81</v>
      </c>
      <c r="B87" s="22"/>
      <c r="C87" s="22"/>
      <c r="D87" s="18">
        <f t="shared" si="0"/>
        <v>-144</v>
      </c>
      <c r="E87" s="7"/>
      <c r="F87" s="7"/>
      <c r="G87" s="7"/>
      <c r="H87" s="7"/>
      <c r="I87" s="7"/>
      <c r="J87" s="7"/>
      <c r="K87" s="7"/>
      <c r="L87" s="7"/>
      <c r="M87" s="7"/>
      <c r="N87" s="19">
        <f t="shared" si="1"/>
        <v>0</v>
      </c>
      <c r="O87" s="7"/>
      <c r="P87" s="7"/>
      <c r="Q87" s="7"/>
      <c r="R87" s="7"/>
      <c r="S87" s="7"/>
      <c r="T87" s="7"/>
      <c r="U87" s="7"/>
      <c r="V87" s="7"/>
      <c r="W87" s="7"/>
      <c r="X87" s="19">
        <f t="shared" si="2"/>
        <v>0</v>
      </c>
      <c r="Y87" s="20">
        <f t="shared" si="3"/>
        <v>0</v>
      </c>
      <c r="Z87" s="58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59"/>
      <c r="AL87" s="59"/>
      <c r="AM87" s="59"/>
      <c r="AN87" s="59"/>
      <c r="AO87" s="59"/>
      <c r="AP87" s="59"/>
      <c r="AQ87" s="59"/>
      <c r="AR87" s="59"/>
      <c r="AS87" s="59"/>
      <c r="AT87" s="60"/>
      <c r="AU87" s="20"/>
      <c r="AV87" s="20"/>
      <c r="AW87" s="20"/>
      <c r="AX87" s="20"/>
      <c r="AY87" s="29">
        <f t="shared" si="4"/>
        <v>0</v>
      </c>
      <c r="AZ87" s="56">
        <f t="shared" si="5"/>
        <v>0</v>
      </c>
      <c r="BA87" s="56">
        <f t="shared" si="6"/>
        <v>0</v>
      </c>
      <c r="BB87" s="56">
        <f t="shared" si="7"/>
        <v>0</v>
      </c>
      <c r="BC87" s="56">
        <f t="shared" si="8"/>
        <v>0</v>
      </c>
      <c r="BD87" s="56">
        <f t="shared" si="9"/>
        <v>0</v>
      </c>
      <c r="BE87" s="4">
        <f t="shared" si="10"/>
        <v>0</v>
      </c>
      <c r="BF87" s="4">
        <f t="shared" si="11"/>
        <v>0</v>
      </c>
      <c r="BG87" s="4">
        <f t="shared" si="12"/>
        <v>0</v>
      </c>
      <c r="BH87" s="4">
        <f t="shared" si="13"/>
        <v>0</v>
      </c>
      <c r="BI87" s="4">
        <f t="shared" si="14"/>
        <v>0</v>
      </c>
      <c r="BJ87" s="4">
        <f t="shared" si="15"/>
        <v>0</v>
      </c>
      <c r="BK87" s="4">
        <f t="shared" si="16"/>
        <v>0</v>
      </c>
      <c r="BL87" s="4">
        <f t="shared" si="17"/>
        <v>0</v>
      </c>
    </row>
    <row r="88" spans="1:64" s="61" customFormat="1" ht="17.399999999999999" x14ac:dyDescent="0.2">
      <c r="A88" s="28">
        <v>82</v>
      </c>
      <c r="B88" s="22"/>
      <c r="C88" s="22"/>
      <c r="D88" s="18">
        <f t="shared" si="0"/>
        <v>-144</v>
      </c>
      <c r="E88" s="7"/>
      <c r="F88" s="7"/>
      <c r="G88" s="7"/>
      <c r="H88" s="7"/>
      <c r="I88" s="7"/>
      <c r="J88" s="7"/>
      <c r="K88" s="7"/>
      <c r="L88" s="7"/>
      <c r="M88" s="7"/>
      <c r="N88" s="19">
        <f t="shared" si="1"/>
        <v>0</v>
      </c>
      <c r="O88" s="7"/>
      <c r="P88" s="7"/>
      <c r="Q88" s="7"/>
      <c r="R88" s="7"/>
      <c r="S88" s="7"/>
      <c r="T88" s="7"/>
      <c r="U88" s="7"/>
      <c r="V88" s="7"/>
      <c r="W88" s="7"/>
      <c r="X88" s="19">
        <f t="shared" si="2"/>
        <v>0</v>
      </c>
      <c r="Y88" s="20">
        <f t="shared" si="3"/>
        <v>0</v>
      </c>
      <c r="Z88" s="58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59"/>
      <c r="AL88" s="59"/>
      <c r="AM88" s="59"/>
      <c r="AN88" s="59"/>
      <c r="AO88" s="59"/>
      <c r="AP88" s="59"/>
      <c r="AQ88" s="59"/>
      <c r="AR88" s="59"/>
      <c r="AS88" s="59"/>
      <c r="AT88" s="60"/>
      <c r="AU88" s="20"/>
      <c r="AV88" s="20"/>
      <c r="AW88" s="20"/>
      <c r="AX88" s="20"/>
      <c r="AY88" s="29">
        <f t="shared" si="4"/>
        <v>0</v>
      </c>
      <c r="AZ88" s="56">
        <f t="shared" si="5"/>
        <v>0</v>
      </c>
      <c r="BA88" s="56">
        <f t="shared" si="6"/>
        <v>0</v>
      </c>
      <c r="BB88" s="56">
        <f t="shared" si="7"/>
        <v>0</v>
      </c>
      <c r="BC88" s="56">
        <f t="shared" si="8"/>
        <v>0</v>
      </c>
      <c r="BD88" s="56">
        <f t="shared" si="9"/>
        <v>0</v>
      </c>
      <c r="BE88" s="4">
        <f t="shared" si="10"/>
        <v>0</v>
      </c>
      <c r="BF88" s="4">
        <f t="shared" si="11"/>
        <v>0</v>
      </c>
      <c r="BG88" s="4">
        <f t="shared" si="12"/>
        <v>0</v>
      </c>
      <c r="BH88" s="4">
        <f t="shared" si="13"/>
        <v>0</v>
      </c>
      <c r="BI88" s="4">
        <f t="shared" si="14"/>
        <v>0</v>
      </c>
      <c r="BJ88" s="4">
        <f t="shared" si="15"/>
        <v>0</v>
      </c>
      <c r="BK88" s="4">
        <f t="shared" si="16"/>
        <v>0</v>
      </c>
      <c r="BL88" s="4">
        <f t="shared" si="17"/>
        <v>0</v>
      </c>
    </row>
    <row r="89" spans="1:64" s="61" customFormat="1" ht="17.399999999999999" x14ac:dyDescent="0.2">
      <c r="A89" s="84">
        <v>83</v>
      </c>
      <c r="B89" s="22"/>
      <c r="C89" s="22"/>
      <c r="D89" s="85">
        <f t="shared" si="0"/>
        <v>-144</v>
      </c>
      <c r="E89" s="7"/>
      <c r="F89" s="7"/>
      <c r="G89" s="7"/>
      <c r="H89" s="7"/>
      <c r="I89" s="7"/>
      <c r="J89" s="7"/>
      <c r="K89" s="7"/>
      <c r="L89" s="7"/>
      <c r="M89" s="7"/>
      <c r="N89" s="19">
        <f t="shared" si="1"/>
        <v>0</v>
      </c>
      <c r="O89" s="7"/>
      <c r="P89" s="7"/>
      <c r="Q89" s="7"/>
      <c r="R89" s="7"/>
      <c r="S89" s="7"/>
      <c r="T89" s="7"/>
      <c r="U89" s="7"/>
      <c r="V89" s="7"/>
      <c r="W89" s="7"/>
      <c r="X89" s="19">
        <f t="shared" si="2"/>
        <v>0</v>
      </c>
      <c r="Y89" s="20">
        <f t="shared" si="3"/>
        <v>0</v>
      </c>
      <c r="Z89" s="86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59"/>
      <c r="AL89" s="59"/>
      <c r="AM89" s="59"/>
      <c r="AN89" s="59"/>
      <c r="AO89" s="59"/>
      <c r="AP89" s="59"/>
      <c r="AQ89" s="59"/>
      <c r="AR89" s="59"/>
      <c r="AS89" s="59"/>
      <c r="AT89" s="60"/>
      <c r="AU89" s="20"/>
      <c r="AV89" s="20"/>
      <c r="AW89" s="20"/>
      <c r="AX89" s="20"/>
      <c r="AY89" s="29">
        <f t="shared" si="4"/>
        <v>0</v>
      </c>
      <c r="AZ89" s="56">
        <f t="shared" si="5"/>
        <v>0</v>
      </c>
      <c r="BA89" s="56">
        <f t="shared" si="6"/>
        <v>0</v>
      </c>
      <c r="BB89" s="56">
        <f t="shared" si="7"/>
        <v>0</v>
      </c>
      <c r="BC89" s="56">
        <f t="shared" si="8"/>
        <v>0</v>
      </c>
      <c r="BD89" s="56">
        <f t="shared" si="9"/>
        <v>0</v>
      </c>
      <c r="BE89" s="4">
        <f t="shared" si="10"/>
        <v>0</v>
      </c>
      <c r="BF89" s="4">
        <f t="shared" si="11"/>
        <v>0</v>
      </c>
      <c r="BG89" s="4">
        <f t="shared" si="12"/>
        <v>0</v>
      </c>
      <c r="BH89" s="4">
        <f t="shared" si="13"/>
        <v>0</v>
      </c>
      <c r="BI89" s="4">
        <f t="shared" si="14"/>
        <v>0</v>
      </c>
      <c r="BJ89" s="4">
        <f t="shared" si="15"/>
        <v>0</v>
      </c>
      <c r="BK89" s="4">
        <f t="shared" si="16"/>
        <v>0</v>
      </c>
      <c r="BL89" s="4">
        <f t="shared" si="17"/>
        <v>0</v>
      </c>
    </row>
    <row r="90" spans="1:64" s="61" customFormat="1" ht="18" thickBot="1" x14ac:dyDescent="0.25">
      <c r="A90" s="30">
        <v>84</v>
      </c>
      <c r="B90" s="31"/>
      <c r="C90" s="31"/>
      <c r="D90" s="63">
        <f t="shared" si="0"/>
        <v>-144</v>
      </c>
      <c r="E90" s="33"/>
      <c r="F90" s="33"/>
      <c r="G90" s="33"/>
      <c r="H90" s="33"/>
      <c r="I90" s="33"/>
      <c r="J90" s="33"/>
      <c r="K90" s="33"/>
      <c r="L90" s="33"/>
      <c r="M90" s="33"/>
      <c r="N90" s="34">
        <f t="shared" si="1"/>
        <v>0</v>
      </c>
      <c r="O90" s="33"/>
      <c r="P90" s="33"/>
      <c r="Q90" s="33"/>
      <c r="R90" s="33"/>
      <c r="S90" s="33"/>
      <c r="T90" s="33"/>
      <c r="U90" s="33"/>
      <c r="V90" s="33"/>
      <c r="W90" s="33"/>
      <c r="X90" s="34">
        <f t="shared" si="2"/>
        <v>0</v>
      </c>
      <c r="Y90" s="64">
        <f t="shared" si="3"/>
        <v>0</v>
      </c>
      <c r="Z90" s="81"/>
      <c r="AA90" s="82"/>
      <c r="AB90" s="82"/>
      <c r="AC90" s="82"/>
      <c r="AD90" s="82"/>
      <c r="AE90" s="82"/>
      <c r="AF90" s="82"/>
      <c r="AG90" s="82"/>
      <c r="AH90" s="82"/>
      <c r="AI90" s="82"/>
      <c r="AJ90" s="83"/>
      <c r="AK90" s="82"/>
      <c r="AL90" s="82"/>
      <c r="AM90" s="82"/>
      <c r="AN90" s="82"/>
      <c r="AO90" s="82"/>
      <c r="AP90" s="82"/>
      <c r="AQ90" s="82"/>
      <c r="AR90" s="82"/>
      <c r="AS90" s="82"/>
      <c r="AT90" s="83"/>
      <c r="AU90" s="64"/>
      <c r="AV90" s="64"/>
      <c r="AW90" s="64"/>
      <c r="AX90" s="64"/>
      <c r="AY90" s="35">
        <f t="shared" si="4"/>
        <v>0</v>
      </c>
      <c r="AZ90" s="56">
        <f t="shared" si="5"/>
        <v>0</v>
      </c>
      <c r="BA90" s="56">
        <f t="shared" si="6"/>
        <v>0</v>
      </c>
      <c r="BB90" s="56">
        <f t="shared" si="7"/>
        <v>0</v>
      </c>
      <c r="BC90" s="56">
        <f t="shared" si="8"/>
        <v>0</v>
      </c>
      <c r="BD90" s="56">
        <f t="shared" si="9"/>
        <v>0</v>
      </c>
      <c r="BE90" s="4">
        <f t="shared" si="10"/>
        <v>0</v>
      </c>
      <c r="BF90" s="4">
        <f t="shared" si="11"/>
        <v>0</v>
      </c>
      <c r="BG90" s="4">
        <f t="shared" si="12"/>
        <v>0</v>
      </c>
      <c r="BH90" s="4">
        <f t="shared" si="13"/>
        <v>0</v>
      </c>
      <c r="BI90" s="4">
        <f t="shared" si="14"/>
        <v>0</v>
      </c>
      <c r="BJ90" s="4">
        <f t="shared" si="15"/>
        <v>0</v>
      </c>
      <c r="BK90" s="4">
        <f t="shared" si="16"/>
        <v>0</v>
      </c>
      <c r="BL90" s="4">
        <f t="shared" si="17"/>
        <v>0</v>
      </c>
    </row>
    <row r="91" spans="1:64" s="61" customFormat="1" ht="17.399999999999999" x14ac:dyDescent="0.2">
      <c r="A91" s="28">
        <v>85</v>
      </c>
      <c r="B91" s="72"/>
      <c r="C91" s="72"/>
      <c r="D91" s="18">
        <f t="shared" si="0"/>
        <v>-144</v>
      </c>
      <c r="E91" s="73"/>
      <c r="F91" s="73"/>
      <c r="G91" s="73"/>
      <c r="H91" s="73"/>
      <c r="I91" s="73"/>
      <c r="J91" s="73"/>
      <c r="K91" s="73"/>
      <c r="L91" s="73"/>
      <c r="M91" s="73"/>
      <c r="N91" s="74">
        <f t="shared" si="1"/>
        <v>0</v>
      </c>
      <c r="O91" s="73"/>
      <c r="P91" s="73"/>
      <c r="Q91" s="73"/>
      <c r="R91" s="73"/>
      <c r="S91" s="73"/>
      <c r="T91" s="73"/>
      <c r="U91" s="73"/>
      <c r="V91" s="73"/>
      <c r="W91" s="73"/>
      <c r="X91" s="74">
        <f t="shared" si="2"/>
        <v>0</v>
      </c>
      <c r="Y91" s="76">
        <f t="shared" si="3"/>
        <v>0</v>
      </c>
      <c r="Z91" s="58"/>
      <c r="AA91" s="79"/>
      <c r="AB91" s="79"/>
      <c r="AC91" s="79"/>
      <c r="AD91" s="79"/>
      <c r="AE91" s="79"/>
      <c r="AF91" s="79"/>
      <c r="AG91" s="79"/>
      <c r="AH91" s="79"/>
      <c r="AI91" s="79"/>
      <c r="AJ91" s="80"/>
      <c r="AK91" s="79"/>
      <c r="AL91" s="79"/>
      <c r="AM91" s="79"/>
      <c r="AN91" s="79"/>
      <c r="AO91" s="79"/>
      <c r="AP91" s="79"/>
      <c r="AQ91" s="79"/>
      <c r="AR91" s="79"/>
      <c r="AS91" s="79"/>
      <c r="AT91" s="80"/>
      <c r="AU91" s="76"/>
      <c r="AV91" s="76"/>
      <c r="AW91" s="76"/>
      <c r="AX91" s="76"/>
      <c r="AY91" s="75">
        <f t="shared" si="4"/>
        <v>0</v>
      </c>
      <c r="AZ91" s="56">
        <f t="shared" si="5"/>
        <v>0</v>
      </c>
      <c r="BA91" s="56">
        <f t="shared" si="6"/>
        <v>0</v>
      </c>
      <c r="BB91" s="56">
        <f t="shared" si="7"/>
        <v>0</v>
      </c>
      <c r="BC91" s="56">
        <f t="shared" si="8"/>
        <v>0</v>
      </c>
      <c r="BD91" s="56">
        <f t="shared" si="9"/>
        <v>0</v>
      </c>
      <c r="BE91" s="4">
        <f t="shared" si="10"/>
        <v>0</v>
      </c>
      <c r="BF91" s="4">
        <f t="shared" si="11"/>
        <v>0</v>
      </c>
      <c r="BG91" s="4">
        <f t="shared" si="12"/>
        <v>0</v>
      </c>
      <c r="BH91" s="4">
        <f t="shared" si="13"/>
        <v>0</v>
      </c>
      <c r="BI91" s="4">
        <f t="shared" si="14"/>
        <v>0</v>
      </c>
      <c r="BJ91" s="4">
        <f t="shared" si="15"/>
        <v>0</v>
      </c>
      <c r="BK91" s="4">
        <f t="shared" si="16"/>
        <v>0</v>
      </c>
      <c r="BL91" s="4">
        <f t="shared" si="17"/>
        <v>0</v>
      </c>
    </row>
    <row r="92" spans="1:64" s="61" customFormat="1" ht="18" thickBot="1" x14ac:dyDescent="0.25">
      <c r="A92" s="62">
        <v>86</v>
      </c>
      <c r="B92" s="22"/>
      <c r="C92" s="22"/>
      <c r="D92" s="18">
        <f t="shared" si="0"/>
        <v>-144</v>
      </c>
      <c r="E92" s="7"/>
      <c r="F92" s="7"/>
      <c r="G92" s="7"/>
      <c r="H92" s="7"/>
      <c r="I92" s="7"/>
      <c r="J92" s="7"/>
      <c r="K92" s="7"/>
      <c r="L92" s="7"/>
      <c r="M92" s="7"/>
      <c r="N92" s="19">
        <f t="shared" si="1"/>
        <v>0</v>
      </c>
      <c r="O92" s="7"/>
      <c r="P92" s="7"/>
      <c r="Q92" s="7"/>
      <c r="R92" s="7"/>
      <c r="S92" s="7"/>
      <c r="T92" s="7"/>
      <c r="U92" s="7"/>
      <c r="V92" s="7"/>
      <c r="W92" s="7"/>
      <c r="X92" s="19">
        <f t="shared" si="2"/>
        <v>0</v>
      </c>
      <c r="Y92" s="20">
        <f t="shared" si="3"/>
        <v>0</v>
      </c>
      <c r="Z92" s="58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59"/>
      <c r="AL92" s="59"/>
      <c r="AM92" s="59"/>
      <c r="AN92" s="59"/>
      <c r="AO92" s="59"/>
      <c r="AP92" s="59"/>
      <c r="AQ92" s="59"/>
      <c r="AR92" s="59"/>
      <c r="AS92" s="59"/>
      <c r="AT92" s="60"/>
      <c r="AU92" s="20"/>
      <c r="AV92" s="20"/>
      <c r="AW92" s="20"/>
      <c r="AX92" s="20"/>
      <c r="AY92" s="29">
        <f t="shared" si="4"/>
        <v>0</v>
      </c>
      <c r="AZ92" s="56">
        <f t="shared" si="5"/>
        <v>0</v>
      </c>
      <c r="BA92" s="56">
        <f t="shared" si="6"/>
        <v>0</v>
      </c>
      <c r="BB92" s="56">
        <f t="shared" si="7"/>
        <v>0</v>
      </c>
      <c r="BC92" s="56">
        <f t="shared" si="8"/>
        <v>0</v>
      </c>
      <c r="BD92" s="56">
        <f t="shared" si="9"/>
        <v>0</v>
      </c>
      <c r="BE92" s="4">
        <f t="shared" si="10"/>
        <v>0</v>
      </c>
      <c r="BF92" s="4">
        <f t="shared" si="11"/>
        <v>0</v>
      </c>
      <c r="BG92" s="4">
        <f t="shared" si="12"/>
        <v>0</v>
      </c>
      <c r="BH92" s="4">
        <f t="shared" si="13"/>
        <v>0</v>
      </c>
      <c r="BI92" s="4">
        <f t="shared" si="14"/>
        <v>0</v>
      </c>
      <c r="BJ92" s="4">
        <f t="shared" si="15"/>
        <v>0</v>
      </c>
      <c r="BK92" s="4">
        <f t="shared" si="16"/>
        <v>0</v>
      </c>
      <c r="BL92" s="4">
        <f t="shared" si="17"/>
        <v>0</v>
      </c>
    </row>
    <row r="93" spans="1:64" s="61" customFormat="1" ht="17.399999999999999" x14ac:dyDescent="0.2">
      <c r="A93" s="28">
        <v>87</v>
      </c>
      <c r="B93" s="72"/>
      <c r="C93" s="72"/>
      <c r="D93" s="18">
        <f t="shared" ref="D93:D102" si="18">(Y93+AX93)-144</f>
        <v>-144</v>
      </c>
      <c r="E93" s="73"/>
      <c r="F93" s="73"/>
      <c r="G93" s="73"/>
      <c r="H93" s="73"/>
      <c r="I93" s="73"/>
      <c r="J93" s="73"/>
      <c r="K93" s="73"/>
      <c r="L93" s="73"/>
      <c r="M93" s="73"/>
      <c r="N93" s="74">
        <f t="shared" ref="N93:N102" si="19">SUM(E93:M93)</f>
        <v>0</v>
      </c>
      <c r="O93" s="73"/>
      <c r="P93" s="73"/>
      <c r="Q93" s="73"/>
      <c r="R93" s="73"/>
      <c r="S93" s="73"/>
      <c r="T93" s="73"/>
      <c r="U93" s="73"/>
      <c r="V93" s="73"/>
      <c r="W93" s="73"/>
      <c r="X93" s="74">
        <f t="shared" ref="X93:X102" si="20">SUM(O93:W93)</f>
        <v>0</v>
      </c>
      <c r="Y93" s="76">
        <f t="shared" ref="Y93:Y102" si="21">N93+X93</f>
        <v>0</v>
      </c>
      <c r="Z93" s="58"/>
      <c r="AA93" s="79"/>
      <c r="AB93" s="79"/>
      <c r="AC93" s="79"/>
      <c r="AD93" s="79"/>
      <c r="AE93" s="79"/>
      <c r="AF93" s="79"/>
      <c r="AG93" s="79"/>
      <c r="AH93" s="79"/>
      <c r="AI93" s="79"/>
      <c r="AJ93" s="80"/>
      <c r="AK93" s="79"/>
      <c r="AL93" s="79"/>
      <c r="AM93" s="79"/>
      <c r="AN93" s="79"/>
      <c r="AO93" s="79"/>
      <c r="AP93" s="79"/>
      <c r="AQ93" s="79"/>
      <c r="AR93" s="79"/>
      <c r="AS93" s="79"/>
      <c r="AT93" s="80"/>
      <c r="AU93" s="76"/>
      <c r="AV93" s="76"/>
      <c r="AW93" s="76"/>
      <c r="AX93" s="76"/>
      <c r="AY93" s="75">
        <f t="shared" ref="AY93:AY102" si="22">SUM(Y93:AX93)</f>
        <v>0</v>
      </c>
      <c r="AZ93" s="56">
        <f t="shared" ref="AZ93:AZ102" si="23">Y93</f>
        <v>0</v>
      </c>
      <c r="BA93" s="56">
        <f t="shared" ref="BA93:BA102" si="24">X93</f>
        <v>0</v>
      </c>
      <c r="BB93" s="56">
        <f t="shared" ref="BB93:BB102" si="25">W93+V93+U93+T93+S93+R93</f>
        <v>0</v>
      </c>
      <c r="BC93" s="56">
        <f t="shared" ref="BC93:BC102" si="26">W93+V93+U93</f>
        <v>0</v>
      </c>
      <c r="BD93" s="56">
        <f t="shared" ref="BD93:BD102" si="27">W93</f>
        <v>0</v>
      </c>
      <c r="BE93" s="4">
        <f t="shared" ref="BE93:BE102" si="28">V93</f>
        <v>0</v>
      </c>
      <c r="BF93" s="4">
        <f t="shared" ref="BF93:BF102" si="29">U93</f>
        <v>0</v>
      </c>
      <c r="BG93" s="4">
        <f t="shared" ref="BG93:BG102" si="30">T93</f>
        <v>0</v>
      </c>
      <c r="BH93" s="4">
        <f t="shared" ref="BH93:BH102" si="31">S93</f>
        <v>0</v>
      </c>
      <c r="BI93" s="4">
        <f t="shared" ref="BI93:BI102" si="32">R93</f>
        <v>0</v>
      </c>
      <c r="BJ93" s="4">
        <f t="shared" ref="BJ93:BJ102" si="33">Q93</f>
        <v>0</v>
      </c>
      <c r="BK93" s="4">
        <f t="shared" ref="BK93:BK102" si="34">P93</f>
        <v>0</v>
      </c>
      <c r="BL93" s="4">
        <f t="shared" ref="BL93:BL102" si="35">O93</f>
        <v>0</v>
      </c>
    </row>
    <row r="94" spans="1:64" s="61" customFormat="1" ht="17.399999999999999" x14ac:dyDescent="0.2">
      <c r="A94" s="28">
        <v>88</v>
      </c>
      <c r="B94" s="22"/>
      <c r="C94" s="22"/>
      <c r="D94" s="18">
        <f t="shared" si="18"/>
        <v>-144</v>
      </c>
      <c r="E94" s="7"/>
      <c r="F94" s="7"/>
      <c r="G94" s="7"/>
      <c r="H94" s="7"/>
      <c r="I94" s="7"/>
      <c r="J94" s="7"/>
      <c r="K94" s="7"/>
      <c r="L94" s="7"/>
      <c r="M94" s="7"/>
      <c r="N94" s="19">
        <f t="shared" si="19"/>
        <v>0</v>
      </c>
      <c r="O94" s="7"/>
      <c r="P94" s="7"/>
      <c r="Q94" s="7"/>
      <c r="R94" s="7"/>
      <c r="S94" s="7"/>
      <c r="T94" s="7"/>
      <c r="U94" s="7"/>
      <c r="V94" s="7"/>
      <c r="W94" s="7"/>
      <c r="X94" s="19">
        <f t="shared" si="20"/>
        <v>0</v>
      </c>
      <c r="Y94" s="20">
        <f t="shared" si="21"/>
        <v>0</v>
      </c>
      <c r="Z94" s="58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59"/>
      <c r="AL94" s="59"/>
      <c r="AM94" s="59"/>
      <c r="AN94" s="59"/>
      <c r="AO94" s="59"/>
      <c r="AP94" s="59"/>
      <c r="AQ94" s="59"/>
      <c r="AR94" s="59"/>
      <c r="AS94" s="59"/>
      <c r="AT94" s="60"/>
      <c r="AU94" s="20"/>
      <c r="AV94" s="20"/>
      <c r="AW94" s="20"/>
      <c r="AX94" s="20"/>
      <c r="AY94" s="29">
        <f t="shared" si="22"/>
        <v>0</v>
      </c>
      <c r="AZ94" s="56">
        <f t="shared" si="23"/>
        <v>0</v>
      </c>
      <c r="BA94" s="56">
        <f t="shared" si="24"/>
        <v>0</v>
      </c>
      <c r="BB94" s="56">
        <f t="shared" si="25"/>
        <v>0</v>
      </c>
      <c r="BC94" s="56">
        <f t="shared" si="26"/>
        <v>0</v>
      </c>
      <c r="BD94" s="56">
        <f t="shared" si="27"/>
        <v>0</v>
      </c>
      <c r="BE94" s="4">
        <f t="shared" si="28"/>
        <v>0</v>
      </c>
      <c r="BF94" s="4">
        <f t="shared" si="29"/>
        <v>0</v>
      </c>
      <c r="BG94" s="4">
        <f t="shared" si="30"/>
        <v>0</v>
      </c>
      <c r="BH94" s="4">
        <f t="shared" si="31"/>
        <v>0</v>
      </c>
      <c r="BI94" s="4">
        <f t="shared" si="32"/>
        <v>0</v>
      </c>
      <c r="BJ94" s="4">
        <f t="shared" si="33"/>
        <v>0</v>
      </c>
      <c r="BK94" s="4">
        <f t="shared" si="34"/>
        <v>0</v>
      </c>
      <c r="BL94" s="4">
        <f t="shared" si="35"/>
        <v>0</v>
      </c>
    </row>
    <row r="95" spans="1:64" s="61" customFormat="1" ht="17.399999999999999" x14ac:dyDescent="0.2">
      <c r="A95" s="28">
        <v>89</v>
      </c>
      <c r="B95" s="22"/>
      <c r="C95" s="22"/>
      <c r="D95" s="18">
        <f t="shared" si="18"/>
        <v>-144</v>
      </c>
      <c r="E95" s="7"/>
      <c r="F95" s="7"/>
      <c r="G95" s="7"/>
      <c r="H95" s="7"/>
      <c r="I95" s="7"/>
      <c r="J95" s="7"/>
      <c r="K95" s="7"/>
      <c r="L95" s="7"/>
      <c r="M95" s="7"/>
      <c r="N95" s="19">
        <f t="shared" si="19"/>
        <v>0</v>
      </c>
      <c r="O95" s="7"/>
      <c r="P95" s="7"/>
      <c r="Q95" s="7"/>
      <c r="R95" s="7"/>
      <c r="S95" s="7"/>
      <c r="T95" s="7"/>
      <c r="U95" s="7"/>
      <c r="V95" s="7"/>
      <c r="W95" s="7"/>
      <c r="X95" s="19">
        <f t="shared" si="20"/>
        <v>0</v>
      </c>
      <c r="Y95" s="20">
        <f t="shared" si="21"/>
        <v>0</v>
      </c>
      <c r="Z95" s="58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59"/>
      <c r="AL95" s="59"/>
      <c r="AM95" s="59"/>
      <c r="AN95" s="59"/>
      <c r="AO95" s="59"/>
      <c r="AP95" s="59"/>
      <c r="AQ95" s="59"/>
      <c r="AR95" s="59"/>
      <c r="AS95" s="59"/>
      <c r="AT95" s="60"/>
      <c r="AU95" s="20"/>
      <c r="AV95" s="20"/>
      <c r="AW95" s="20"/>
      <c r="AX95" s="20"/>
      <c r="AY95" s="29">
        <f t="shared" si="22"/>
        <v>0</v>
      </c>
      <c r="AZ95" s="56">
        <f t="shared" si="23"/>
        <v>0</v>
      </c>
      <c r="BA95" s="56">
        <f t="shared" si="24"/>
        <v>0</v>
      </c>
      <c r="BB95" s="56">
        <f t="shared" si="25"/>
        <v>0</v>
      </c>
      <c r="BC95" s="56">
        <f t="shared" si="26"/>
        <v>0</v>
      </c>
      <c r="BD95" s="56">
        <f t="shared" si="27"/>
        <v>0</v>
      </c>
      <c r="BE95" s="4">
        <f t="shared" si="28"/>
        <v>0</v>
      </c>
      <c r="BF95" s="4">
        <f t="shared" si="29"/>
        <v>0</v>
      </c>
      <c r="BG95" s="4">
        <f t="shared" si="30"/>
        <v>0</v>
      </c>
      <c r="BH95" s="4">
        <f t="shared" si="31"/>
        <v>0</v>
      </c>
      <c r="BI95" s="4">
        <f t="shared" si="32"/>
        <v>0</v>
      </c>
      <c r="BJ95" s="4">
        <f t="shared" si="33"/>
        <v>0</v>
      </c>
      <c r="BK95" s="4">
        <f t="shared" si="34"/>
        <v>0</v>
      </c>
      <c r="BL95" s="4">
        <f t="shared" si="35"/>
        <v>0</v>
      </c>
    </row>
    <row r="96" spans="1:64" s="61" customFormat="1" ht="17.399999999999999" x14ac:dyDescent="0.2">
      <c r="A96" s="28">
        <v>90</v>
      </c>
      <c r="B96" s="22"/>
      <c r="C96" s="22"/>
      <c r="D96" s="18">
        <f t="shared" si="18"/>
        <v>-144</v>
      </c>
      <c r="E96" s="7"/>
      <c r="F96" s="7"/>
      <c r="G96" s="7"/>
      <c r="H96" s="7"/>
      <c r="I96" s="7"/>
      <c r="J96" s="7"/>
      <c r="K96" s="7"/>
      <c r="L96" s="7"/>
      <c r="M96" s="7"/>
      <c r="N96" s="19">
        <f t="shared" si="19"/>
        <v>0</v>
      </c>
      <c r="O96" s="7"/>
      <c r="P96" s="7"/>
      <c r="Q96" s="7"/>
      <c r="R96" s="7"/>
      <c r="S96" s="7"/>
      <c r="T96" s="7"/>
      <c r="U96" s="7"/>
      <c r="V96" s="7"/>
      <c r="W96" s="7"/>
      <c r="X96" s="19">
        <f t="shared" si="20"/>
        <v>0</v>
      </c>
      <c r="Y96" s="20">
        <f t="shared" si="21"/>
        <v>0</v>
      </c>
      <c r="Z96" s="58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59"/>
      <c r="AL96" s="59"/>
      <c r="AM96" s="59"/>
      <c r="AN96" s="59"/>
      <c r="AO96" s="59"/>
      <c r="AP96" s="59"/>
      <c r="AQ96" s="59"/>
      <c r="AR96" s="59"/>
      <c r="AS96" s="59"/>
      <c r="AT96" s="60"/>
      <c r="AU96" s="20"/>
      <c r="AV96" s="20"/>
      <c r="AW96" s="20"/>
      <c r="AX96" s="20"/>
      <c r="AY96" s="29">
        <f t="shared" si="22"/>
        <v>0</v>
      </c>
      <c r="AZ96" s="56">
        <f t="shared" si="23"/>
        <v>0</v>
      </c>
      <c r="BA96" s="56">
        <f t="shared" si="24"/>
        <v>0</v>
      </c>
      <c r="BB96" s="56">
        <f t="shared" si="25"/>
        <v>0</v>
      </c>
      <c r="BC96" s="56">
        <f t="shared" si="26"/>
        <v>0</v>
      </c>
      <c r="BD96" s="56">
        <f t="shared" si="27"/>
        <v>0</v>
      </c>
      <c r="BE96" s="4">
        <f t="shared" si="28"/>
        <v>0</v>
      </c>
      <c r="BF96" s="4">
        <f t="shared" si="29"/>
        <v>0</v>
      </c>
      <c r="BG96" s="4">
        <f t="shared" si="30"/>
        <v>0</v>
      </c>
      <c r="BH96" s="4">
        <f t="shared" si="31"/>
        <v>0</v>
      </c>
      <c r="BI96" s="4">
        <f t="shared" si="32"/>
        <v>0</v>
      </c>
      <c r="BJ96" s="4">
        <f t="shared" si="33"/>
        <v>0</v>
      </c>
      <c r="BK96" s="4">
        <f t="shared" si="34"/>
        <v>0</v>
      </c>
      <c r="BL96" s="4">
        <f t="shared" si="35"/>
        <v>0</v>
      </c>
    </row>
    <row r="97" spans="1:64" s="61" customFormat="1" ht="17.399999999999999" x14ac:dyDescent="0.2">
      <c r="A97" s="28">
        <v>91</v>
      </c>
      <c r="B97" s="22"/>
      <c r="C97" s="22"/>
      <c r="D97" s="18">
        <f t="shared" si="18"/>
        <v>-144</v>
      </c>
      <c r="E97" s="7"/>
      <c r="F97" s="7"/>
      <c r="G97" s="7"/>
      <c r="H97" s="7"/>
      <c r="I97" s="7"/>
      <c r="J97" s="7"/>
      <c r="K97" s="7"/>
      <c r="L97" s="7"/>
      <c r="M97" s="7"/>
      <c r="N97" s="19">
        <f t="shared" si="19"/>
        <v>0</v>
      </c>
      <c r="O97" s="7"/>
      <c r="P97" s="7"/>
      <c r="Q97" s="7"/>
      <c r="R97" s="7"/>
      <c r="S97" s="7"/>
      <c r="T97" s="7"/>
      <c r="U97" s="7"/>
      <c r="V97" s="7"/>
      <c r="W97" s="7"/>
      <c r="X97" s="19">
        <f t="shared" si="20"/>
        <v>0</v>
      </c>
      <c r="Y97" s="20">
        <f t="shared" si="21"/>
        <v>0</v>
      </c>
      <c r="Z97" s="58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59"/>
      <c r="AL97" s="59"/>
      <c r="AM97" s="59"/>
      <c r="AN97" s="59"/>
      <c r="AO97" s="59"/>
      <c r="AP97" s="59"/>
      <c r="AQ97" s="59"/>
      <c r="AR97" s="59"/>
      <c r="AS97" s="59"/>
      <c r="AT97" s="60"/>
      <c r="AU97" s="20"/>
      <c r="AV97" s="20"/>
      <c r="AW97" s="20"/>
      <c r="AX97" s="20"/>
      <c r="AY97" s="29">
        <f t="shared" si="22"/>
        <v>0</v>
      </c>
      <c r="AZ97" s="56">
        <f t="shared" si="23"/>
        <v>0</v>
      </c>
      <c r="BA97" s="56">
        <f t="shared" si="24"/>
        <v>0</v>
      </c>
      <c r="BB97" s="56">
        <f t="shared" si="25"/>
        <v>0</v>
      </c>
      <c r="BC97" s="56">
        <f t="shared" si="26"/>
        <v>0</v>
      </c>
      <c r="BD97" s="56">
        <f t="shared" si="27"/>
        <v>0</v>
      </c>
      <c r="BE97" s="4">
        <f t="shared" si="28"/>
        <v>0</v>
      </c>
      <c r="BF97" s="4">
        <f t="shared" si="29"/>
        <v>0</v>
      </c>
      <c r="BG97" s="4">
        <f t="shared" si="30"/>
        <v>0</v>
      </c>
      <c r="BH97" s="4">
        <f t="shared" si="31"/>
        <v>0</v>
      </c>
      <c r="BI97" s="4">
        <f t="shared" si="32"/>
        <v>0</v>
      </c>
      <c r="BJ97" s="4">
        <f t="shared" si="33"/>
        <v>0</v>
      </c>
      <c r="BK97" s="4">
        <f t="shared" si="34"/>
        <v>0</v>
      </c>
      <c r="BL97" s="4">
        <f t="shared" si="35"/>
        <v>0</v>
      </c>
    </row>
    <row r="98" spans="1:64" s="4" customFormat="1" ht="17.399999999999999" x14ac:dyDescent="0.2">
      <c r="A98" s="28">
        <v>92</v>
      </c>
      <c r="B98" s="22"/>
      <c r="C98" s="22"/>
      <c r="D98" s="18">
        <f t="shared" si="18"/>
        <v>-144</v>
      </c>
      <c r="E98" s="7"/>
      <c r="F98" s="7"/>
      <c r="G98" s="7"/>
      <c r="H98" s="7"/>
      <c r="I98" s="7"/>
      <c r="J98" s="7"/>
      <c r="K98" s="7"/>
      <c r="L98" s="7"/>
      <c r="M98" s="7"/>
      <c r="N98" s="19">
        <f t="shared" si="19"/>
        <v>0</v>
      </c>
      <c r="O98" s="7"/>
      <c r="P98" s="7"/>
      <c r="Q98" s="7"/>
      <c r="R98" s="7"/>
      <c r="S98" s="7"/>
      <c r="T98" s="7"/>
      <c r="U98" s="7"/>
      <c r="V98" s="7"/>
      <c r="W98" s="7"/>
      <c r="X98" s="19">
        <f t="shared" si="20"/>
        <v>0</v>
      </c>
      <c r="Y98" s="20">
        <f t="shared" si="21"/>
        <v>0</v>
      </c>
      <c r="Z98" s="18"/>
      <c r="AA98" s="7"/>
      <c r="AB98" s="7"/>
      <c r="AC98" s="7"/>
      <c r="AD98" s="7"/>
      <c r="AE98" s="7"/>
      <c r="AF98" s="7"/>
      <c r="AG98" s="7"/>
      <c r="AH98" s="7"/>
      <c r="AI98" s="7"/>
      <c r="AJ98" s="19"/>
      <c r="AK98" s="7"/>
      <c r="AL98" s="7"/>
      <c r="AM98" s="7"/>
      <c r="AN98" s="7"/>
      <c r="AO98" s="7"/>
      <c r="AP98" s="7"/>
      <c r="AQ98" s="7"/>
      <c r="AR98" s="7"/>
      <c r="AS98" s="7"/>
      <c r="AT98" s="19"/>
      <c r="AU98" s="20"/>
      <c r="AV98" s="20"/>
      <c r="AW98" s="20"/>
      <c r="AX98" s="20"/>
      <c r="AY98" s="29">
        <f t="shared" si="22"/>
        <v>0</v>
      </c>
      <c r="AZ98" s="56">
        <f t="shared" si="23"/>
        <v>0</v>
      </c>
      <c r="BA98" s="56">
        <f t="shared" si="24"/>
        <v>0</v>
      </c>
      <c r="BB98" s="56">
        <f t="shared" si="25"/>
        <v>0</v>
      </c>
      <c r="BC98" s="56">
        <f t="shared" si="26"/>
        <v>0</v>
      </c>
      <c r="BD98" s="56">
        <f t="shared" si="27"/>
        <v>0</v>
      </c>
      <c r="BE98" s="4">
        <f t="shared" si="28"/>
        <v>0</v>
      </c>
      <c r="BF98" s="4">
        <f t="shared" si="29"/>
        <v>0</v>
      </c>
      <c r="BG98" s="4">
        <f t="shared" si="30"/>
        <v>0</v>
      </c>
      <c r="BH98" s="4">
        <f t="shared" si="31"/>
        <v>0</v>
      </c>
      <c r="BI98" s="4">
        <f t="shared" si="32"/>
        <v>0</v>
      </c>
      <c r="BJ98" s="4">
        <f t="shared" si="33"/>
        <v>0</v>
      </c>
      <c r="BK98" s="4">
        <f t="shared" si="34"/>
        <v>0</v>
      </c>
      <c r="BL98" s="4">
        <f t="shared" si="35"/>
        <v>0</v>
      </c>
    </row>
    <row r="99" spans="1:64" s="4" customFormat="1" ht="17.399999999999999" x14ac:dyDescent="0.2">
      <c r="A99" s="28">
        <v>93</v>
      </c>
      <c r="B99" s="22"/>
      <c r="C99" s="22"/>
      <c r="D99" s="18">
        <f t="shared" si="18"/>
        <v>-144</v>
      </c>
      <c r="E99" s="7"/>
      <c r="F99" s="7"/>
      <c r="G99" s="7"/>
      <c r="H99" s="7"/>
      <c r="I99" s="7"/>
      <c r="J99" s="7"/>
      <c r="K99" s="7"/>
      <c r="L99" s="7"/>
      <c r="M99" s="7"/>
      <c r="N99" s="19">
        <f t="shared" si="19"/>
        <v>0</v>
      </c>
      <c r="O99" s="7"/>
      <c r="P99" s="7"/>
      <c r="Q99" s="7"/>
      <c r="R99" s="7"/>
      <c r="S99" s="7"/>
      <c r="T99" s="7"/>
      <c r="U99" s="7"/>
      <c r="V99" s="7"/>
      <c r="W99" s="7"/>
      <c r="X99" s="19">
        <f t="shared" si="20"/>
        <v>0</v>
      </c>
      <c r="Y99" s="20">
        <f t="shared" si="21"/>
        <v>0</v>
      </c>
      <c r="Z99" s="58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59"/>
      <c r="AL99" s="59"/>
      <c r="AM99" s="59"/>
      <c r="AN99" s="59"/>
      <c r="AO99" s="59"/>
      <c r="AP99" s="59"/>
      <c r="AQ99" s="59"/>
      <c r="AR99" s="59"/>
      <c r="AS99" s="59"/>
      <c r="AT99" s="60"/>
      <c r="AU99" s="20"/>
      <c r="AV99" s="20"/>
      <c r="AW99" s="20"/>
      <c r="AX99" s="20"/>
      <c r="AY99" s="29">
        <f t="shared" si="22"/>
        <v>0</v>
      </c>
      <c r="AZ99" s="56">
        <f t="shared" si="23"/>
        <v>0</v>
      </c>
      <c r="BA99" s="56">
        <f t="shared" si="24"/>
        <v>0</v>
      </c>
      <c r="BB99" s="56">
        <f t="shared" si="25"/>
        <v>0</v>
      </c>
      <c r="BC99" s="56">
        <f t="shared" si="26"/>
        <v>0</v>
      </c>
      <c r="BD99" s="56">
        <f t="shared" si="27"/>
        <v>0</v>
      </c>
      <c r="BE99" s="4">
        <f t="shared" si="28"/>
        <v>0</v>
      </c>
      <c r="BF99" s="4">
        <f t="shared" si="29"/>
        <v>0</v>
      </c>
      <c r="BG99" s="4">
        <f t="shared" si="30"/>
        <v>0</v>
      </c>
      <c r="BH99" s="4">
        <f t="shared" si="31"/>
        <v>0</v>
      </c>
      <c r="BI99" s="4">
        <f t="shared" si="32"/>
        <v>0</v>
      </c>
      <c r="BJ99" s="4">
        <f t="shared" si="33"/>
        <v>0</v>
      </c>
      <c r="BK99" s="4">
        <f t="shared" si="34"/>
        <v>0</v>
      </c>
      <c r="BL99" s="4">
        <f t="shared" si="35"/>
        <v>0</v>
      </c>
    </row>
    <row r="100" spans="1:64" s="4" customFormat="1" ht="17.399999999999999" x14ac:dyDescent="0.2">
      <c r="A100" s="28">
        <v>94</v>
      </c>
      <c r="B100" s="22"/>
      <c r="C100" s="22"/>
      <c r="D100" s="18">
        <f t="shared" si="18"/>
        <v>-144</v>
      </c>
      <c r="E100" s="7"/>
      <c r="F100" s="7"/>
      <c r="G100" s="7"/>
      <c r="H100" s="7"/>
      <c r="I100" s="7"/>
      <c r="J100" s="7"/>
      <c r="K100" s="7"/>
      <c r="L100" s="7"/>
      <c r="M100" s="7"/>
      <c r="N100" s="19">
        <f t="shared" si="19"/>
        <v>0</v>
      </c>
      <c r="O100" s="7"/>
      <c r="P100" s="7"/>
      <c r="Q100" s="7"/>
      <c r="R100" s="7"/>
      <c r="S100" s="7"/>
      <c r="T100" s="7"/>
      <c r="U100" s="7"/>
      <c r="V100" s="7"/>
      <c r="W100" s="7"/>
      <c r="X100" s="19">
        <f t="shared" si="20"/>
        <v>0</v>
      </c>
      <c r="Y100" s="20">
        <f t="shared" si="21"/>
        <v>0</v>
      </c>
      <c r="Z100" s="58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59"/>
      <c r="AL100" s="59"/>
      <c r="AM100" s="59"/>
      <c r="AN100" s="59"/>
      <c r="AO100" s="59"/>
      <c r="AP100" s="59"/>
      <c r="AQ100" s="59"/>
      <c r="AR100" s="59"/>
      <c r="AS100" s="59"/>
      <c r="AT100" s="60"/>
      <c r="AU100" s="20"/>
      <c r="AV100" s="20"/>
      <c r="AW100" s="20"/>
      <c r="AX100" s="20"/>
      <c r="AY100" s="29">
        <f t="shared" si="22"/>
        <v>0</v>
      </c>
      <c r="AZ100" s="56">
        <f t="shared" si="23"/>
        <v>0</v>
      </c>
      <c r="BA100" s="56">
        <f t="shared" si="24"/>
        <v>0</v>
      </c>
      <c r="BB100" s="56">
        <f t="shared" si="25"/>
        <v>0</v>
      </c>
      <c r="BC100" s="56">
        <f t="shared" si="26"/>
        <v>0</v>
      </c>
      <c r="BD100" s="56">
        <f t="shared" si="27"/>
        <v>0</v>
      </c>
      <c r="BE100" s="4">
        <f t="shared" si="28"/>
        <v>0</v>
      </c>
      <c r="BF100" s="4">
        <f t="shared" si="29"/>
        <v>0</v>
      </c>
      <c r="BG100" s="4">
        <f t="shared" si="30"/>
        <v>0</v>
      </c>
      <c r="BH100" s="4">
        <f t="shared" si="31"/>
        <v>0</v>
      </c>
      <c r="BI100" s="4">
        <f t="shared" si="32"/>
        <v>0</v>
      </c>
      <c r="BJ100" s="4">
        <f t="shared" si="33"/>
        <v>0</v>
      </c>
      <c r="BK100" s="4">
        <f t="shared" si="34"/>
        <v>0</v>
      </c>
      <c r="BL100" s="4">
        <f t="shared" si="35"/>
        <v>0</v>
      </c>
    </row>
    <row r="101" spans="1:64" s="4" customFormat="1" ht="17.399999999999999" x14ac:dyDescent="0.2">
      <c r="A101" s="28">
        <v>95</v>
      </c>
      <c r="B101" s="22"/>
      <c r="C101" s="22"/>
      <c r="D101" s="18">
        <f t="shared" si="18"/>
        <v>-144</v>
      </c>
      <c r="E101" s="7"/>
      <c r="F101" s="7"/>
      <c r="G101" s="7"/>
      <c r="H101" s="7"/>
      <c r="I101" s="7"/>
      <c r="J101" s="7"/>
      <c r="K101" s="7"/>
      <c r="L101" s="7"/>
      <c r="M101" s="7"/>
      <c r="N101" s="19">
        <f t="shared" si="19"/>
        <v>0</v>
      </c>
      <c r="O101" s="7"/>
      <c r="P101" s="7"/>
      <c r="Q101" s="7"/>
      <c r="R101" s="7"/>
      <c r="S101" s="7"/>
      <c r="T101" s="7"/>
      <c r="U101" s="7"/>
      <c r="V101" s="7"/>
      <c r="W101" s="7"/>
      <c r="X101" s="19">
        <f t="shared" si="20"/>
        <v>0</v>
      </c>
      <c r="Y101" s="20">
        <f t="shared" si="21"/>
        <v>0</v>
      </c>
      <c r="Z101" s="58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59"/>
      <c r="AL101" s="59"/>
      <c r="AM101" s="59"/>
      <c r="AN101" s="59"/>
      <c r="AO101" s="59"/>
      <c r="AP101" s="59"/>
      <c r="AQ101" s="59"/>
      <c r="AR101" s="59"/>
      <c r="AS101" s="59"/>
      <c r="AT101" s="60"/>
      <c r="AU101" s="20"/>
      <c r="AV101" s="20"/>
      <c r="AW101" s="20"/>
      <c r="AX101" s="20"/>
      <c r="AY101" s="29">
        <f t="shared" si="22"/>
        <v>0</v>
      </c>
      <c r="AZ101" s="56">
        <f t="shared" si="23"/>
        <v>0</v>
      </c>
      <c r="BA101" s="56">
        <f t="shared" si="24"/>
        <v>0</v>
      </c>
      <c r="BB101" s="56">
        <f t="shared" si="25"/>
        <v>0</v>
      </c>
      <c r="BC101" s="56">
        <f t="shared" si="26"/>
        <v>0</v>
      </c>
      <c r="BD101" s="56">
        <f t="shared" si="27"/>
        <v>0</v>
      </c>
      <c r="BE101" s="4">
        <f t="shared" si="28"/>
        <v>0</v>
      </c>
      <c r="BF101" s="4">
        <f t="shared" si="29"/>
        <v>0</v>
      </c>
      <c r="BG101" s="4">
        <f t="shared" si="30"/>
        <v>0</v>
      </c>
      <c r="BH101" s="4">
        <f t="shared" si="31"/>
        <v>0</v>
      </c>
      <c r="BI101" s="4">
        <f t="shared" si="32"/>
        <v>0</v>
      </c>
      <c r="BJ101" s="4">
        <f t="shared" si="33"/>
        <v>0</v>
      </c>
      <c r="BK101" s="4">
        <f t="shared" si="34"/>
        <v>0</v>
      </c>
      <c r="BL101" s="4">
        <f t="shared" si="35"/>
        <v>0</v>
      </c>
    </row>
    <row r="102" spans="1:64" s="4" customFormat="1" ht="18" thickBot="1" x14ac:dyDescent="0.25">
      <c r="A102" s="62">
        <v>96</v>
      </c>
      <c r="B102" s="31"/>
      <c r="C102" s="31"/>
      <c r="D102" s="63">
        <f t="shared" si="18"/>
        <v>-144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4">
        <f t="shared" si="19"/>
        <v>0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4">
        <f t="shared" si="20"/>
        <v>0</v>
      </c>
      <c r="Y102" s="64">
        <f t="shared" si="21"/>
        <v>0</v>
      </c>
      <c r="Z102" s="6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4"/>
      <c r="AK102" s="33"/>
      <c r="AL102" s="33"/>
      <c r="AM102" s="33"/>
      <c r="AN102" s="33"/>
      <c r="AO102" s="33"/>
      <c r="AP102" s="33"/>
      <c r="AQ102" s="33"/>
      <c r="AR102" s="33"/>
      <c r="AS102" s="33"/>
      <c r="AT102" s="34"/>
      <c r="AU102" s="64"/>
      <c r="AV102" s="64"/>
      <c r="AW102" s="64"/>
      <c r="AX102" s="64"/>
      <c r="AY102" s="35">
        <f t="shared" si="22"/>
        <v>0</v>
      </c>
      <c r="AZ102" s="56">
        <f t="shared" si="23"/>
        <v>0</v>
      </c>
      <c r="BA102" s="56">
        <f t="shared" si="24"/>
        <v>0</v>
      </c>
      <c r="BB102" s="56">
        <f t="shared" si="25"/>
        <v>0</v>
      </c>
      <c r="BC102" s="56">
        <f t="shared" si="26"/>
        <v>0</v>
      </c>
      <c r="BD102" s="56">
        <f t="shared" si="27"/>
        <v>0</v>
      </c>
      <c r="BE102" s="4">
        <f t="shared" si="28"/>
        <v>0</v>
      </c>
      <c r="BF102" s="4">
        <f t="shared" si="29"/>
        <v>0</v>
      </c>
      <c r="BG102" s="4">
        <f t="shared" si="30"/>
        <v>0</v>
      </c>
      <c r="BH102" s="4">
        <f t="shared" si="31"/>
        <v>0</v>
      </c>
      <c r="BI102" s="4">
        <f t="shared" si="32"/>
        <v>0</v>
      </c>
      <c r="BJ102" s="4">
        <f t="shared" si="33"/>
        <v>0</v>
      </c>
      <c r="BK102" s="4">
        <f t="shared" si="34"/>
        <v>0</v>
      </c>
      <c r="BL102" s="4">
        <f t="shared" si="35"/>
        <v>0</v>
      </c>
    </row>
  </sheetData>
  <autoFilter ref="A6:BL6">
    <sortState ref="A7:BL102">
      <sortCondition ref="A6"/>
    </sortState>
  </autoFilter>
  <sortState ref="B7:BL77">
    <sortCondition ref="AY7:AY77"/>
    <sortCondition ref="AZ7:AZ77"/>
    <sortCondition ref="BA7:BA77"/>
    <sortCondition ref="BB7:BB77"/>
    <sortCondition ref="BC7:BC77"/>
    <sortCondition ref="BD7:BD77"/>
  </sortState>
  <mergeCells count="8">
    <mergeCell ref="A1:AY1"/>
    <mergeCell ref="A2:Y2"/>
    <mergeCell ref="A3:C3"/>
    <mergeCell ref="E3:AY3"/>
    <mergeCell ref="A4:A5"/>
    <mergeCell ref="B4:C5"/>
    <mergeCell ref="D4:D5"/>
    <mergeCell ref="Z4:Z5"/>
  </mergeCells>
  <phoneticPr fontId="2" type="noConversion"/>
  <pageMargins left="0.7" right="0.7" top="0.75" bottom="0.75" header="0.3" footer="0.3"/>
  <pageSetup paperSize="9" scale="43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view="pageBreakPreview" topLeftCell="A55" zoomScaleSheetLayoutView="100" workbookViewId="0">
      <selection activeCell="S74" sqref="S74"/>
    </sheetView>
  </sheetViews>
  <sheetFormatPr defaultColWidth="8.69921875" defaultRowHeight="17.399999999999999" x14ac:dyDescent="0.4"/>
  <cols>
    <col min="1" max="1" width="6.69921875" style="46" customWidth="1"/>
    <col min="2" max="2" width="14.5" style="46" customWidth="1"/>
    <col min="3" max="3" width="13.59765625" style="47" customWidth="1"/>
    <col min="4" max="9" width="8.69921875" style="46" customWidth="1"/>
    <col min="10" max="10" width="14.09765625" style="46" customWidth="1"/>
    <col min="11" max="16384" width="8.69921875" style="46"/>
  </cols>
  <sheetData>
    <row r="1" spans="1:10" ht="43.2" customHeight="1" x14ac:dyDescent="0.4">
      <c r="A1" s="125" t="s">
        <v>203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1" x14ac:dyDescent="0.4">
      <c r="A2" s="126" t="s">
        <v>204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6" customHeight="1" thickBot="1" x14ac:dyDescent="0.45">
      <c r="G3" s="54"/>
      <c r="H3" s="54"/>
      <c r="I3" s="54"/>
    </row>
    <row r="4" spans="1:10" ht="20.100000000000001" customHeight="1" x14ac:dyDescent="0.4">
      <c r="A4" s="127" t="s">
        <v>30</v>
      </c>
      <c r="B4" s="129" t="s">
        <v>31</v>
      </c>
      <c r="C4" s="129" t="s">
        <v>32</v>
      </c>
      <c r="D4" s="133" t="s">
        <v>36</v>
      </c>
      <c r="E4" s="134"/>
      <c r="F4" s="135"/>
      <c r="G4" s="136" t="s">
        <v>35</v>
      </c>
      <c r="H4" s="137"/>
      <c r="I4" s="138"/>
      <c r="J4" s="131" t="s">
        <v>33</v>
      </c>
    </row>
    <row r="5" spans="1:10" ht="20.100000000000001" customHeight="1" thickBot="1" x14ac:dyDescent="0.45">
      <c r="A5" s="128"/>
      <c r="B5" s="130"/>
      <c r="C5" s="130"/>
      <c r="D5" s="48" t="s">
        <v>37</v>
      </c>
      <c r="E5" s="45" t="s">
        <v>67</v>
      </c>
      <c r="F5" s="45" t="s">
        <v>68</v>
      </c>
      <c r="G5" s="48" t="s">
        <v>37</v>
      </c>
      <c r="H5" s="45" t="s">
        <v>67</v>
      </c>
      <c r="I5" s="45" t="s">
        <v>68</v>
      </c>
      <c r="J5" s="132"/>
    </row>
    <row r="6" spans="1:10" ht="20.100000000000001" customHeight="1" thickTop="1" x14ac:dyDescent="0.4">
      <c r="A6" s="139">
        <f>RANK(J6,$J$6:$J$90,1)</f>
        <v>10</v>
      </c>
      <c r="B6" s="142" t="s">
        <v>205</v>
      </c>
      <c r="C6" s="49" t="s">
        <v>221</v>
      </c>
      <c r="D6" s="50">
        <f>VLOOKUP(C6,'7.22(1R)'!$B$7:$Y$101,24,0)</f>
        <v>80</v>
      </c>
      <c r="E6" s="66">
        <f>VLOOKUP(단체전!C6,'7.22(1R)'!$B$7:$Y$101,13,0)</f>
        <v>38</v>
      </c>
      <c r="F6" s="66">
        <f>VLOOKUP(단체전!C6,'7.22(1R)'!$B$7:$Y$101,23,0)</f>
        <v>42</v>
      </c>
      <c r="G6" s="66">
        <f>VLOOKUP(C6,'7.23(FR)'!$B$7:$AY$102,24,0)</f>
        <v>76</v>
      </c>
      <c r="H6" s="66">
        <f>VLOOKUP(C6,'7.23(FR)'!$B$7:$AY$102,13,0)</f>
        <v>41</v>
      </c>
      <c r="I6" s="66">
        <f>VLOOKUP(C6,'7.23(FR)'!$B$7:$AY$102,23,0)</f>
        <v>35</v>
      </c>
      <c r="J6" s="145">
        <f>SUM(D10:I10)</f>
        <v>461</v>
      </c>
    </row>
    <row r="7" spans="1:10" ht="20.100000000000001" customHeight="1" x14ac:dyDescent="0.4">
      <c r="A7" s="140"/>
      <c r="B7" s="143"/>
      <c r="C7" s="49" t="s">
        <v>222</v>
      </c>
      <c r="D7" s="49">
        <f>VLOOKUP(C7,'7.22(1R)'!$B$7:$Y$101,24,0)</f>
        <v>83</v>
      </c>
      <c r="E7" s="49">
        <f>VLOOKUP(단체전!C7,'7.22(1R)'!$B$7:$Y$101,13,0)</f>
        <v>43</v>
      </c>
      <c r="F7" s="49">
        <f>VLOOKUP(단체전!C7,'7.22(1R)'!$B$7:$Y$101,23,0)</f>
        <v>40</v>
      </c>
      <c r="G7" s="49">
        <f>VLOOKUP(C7,'7.23(FR)'!$B$7:$AY$102,24,0)</f>
        <v>80</v>
      </c>
      <c r="H7" s="49">
        <f>VLOOKUP(C7,'7.23(FR)'!$B$7:$AY$102,13,0)</f>
        <v>43</v>
      </c>
      <c r="I7" s="49">
        <f>VLOOKUP(C7,'7.23(FR)'!$B$7:$AY$102,23,0)</f>
        <v>37</v>
      </c>
      <c r="J7" s="145"/>
    </row>
    <row r="8" spans="1:10" ht="20.100000000000001" customHeight="1" x14ac:dyDescent="0.4">
      <c r="A8" s="140"/>
      <c r="B8" s="143"/>
      <c r="C8" s="49" t="s">
        <v>25</v>
      </c>
      <c r="D8" s="49">
        <f>VLOOKUP(C8,'7.22(1R)'!$B$7:$Y$101,24,0)</f>
        <v>73</v>
      </c>
      <c r="E8" s="49">
        <f>VLOOKUP(단체전!C8,'7.22(1R)'!$B$7:$Y$101,13,0)</f>
        <v>36</v>
      </c>
      <c r="F8" s="49">
        <f>VLOOKUP(단체전!C8,'7.22(1R)'!$B$7:$Y$101,23,0)</f>
        <v>37</v>
      </c>
      <c r="G8" s="49">
        <f>VLOOKUP(C8,'7.23(FR)'!$B$7:$AY$102,24,0)</f>
        <v>81</v>
      </c>
      <c r="H8" s="49">
        <f>VLOOKUP(C8,'7.23(FR)'!$B$7:$AY$102,13,0)</f>
        <v>41</v>
      </c>
      <c r="I8" s="49">
        <f>VLOOKUP(C8,'7.23(FR)'!$B$7:$AY$102,23,0)</f>
        <v>40</v>
      </c>
      <c r="J8" s="145"/>
    </row>
    <row r="9" spans="1:10" ht="20.100000000000001" customHeight="1" x14ac:dyDescent="0.4">
      <c r="A9" s="140"/>
      <c r="B9" s="143"/>
      <c r="C9" s="51" t="s">
        <v>26</v>
      </c>
      <c r="D9" s="49">
        <f>VLOOKUP(C9,'7.22(1R)'!$B$7:$Y$101,24,0)</f>
        <v>77</v>
      </c>
      <c r="E9" s="49">
        <f>VLOOKUP(단체전!C9,'7.22(1R)'!$B$7:$Y$101,13,0)</f>
        <v>38</v>
      </c>
      <c r="F9" s="49">
        <f>VLOOKUP(단체전!C9,'7.22(1R)'!$B$7:$Y$101,23,0)</f>
        <v>39</v>
      </c>
      <c r="G9" s="51">
        <f>VLOOKUP(C9,'7.23(FR)'!$B$7:$AY$102,24,0)</f>
        <v>75</v>
      </c>
      <c r="H9" s="51">
        <f>VLOOKUP(C9,'7.23(FR)'!$B$7:$AY$102,13,0)</f>
        <v>36</v>
      </c>
      <c r="I9" s="51">
        <f>VLOOKUP(C9,'7.23(FR)'!$B$7:$AY$102,23,0)</f>
        <v>39</v>
      </c>
      <c r="J9" s="145"/>
    </row>
    <row r="10" spans="1:10" ht="20.100000000000001" customHeight="1" thickBot="1" x14ac:dyDescent="0.45">
      <c r="A10" s="141"/>
      <c r="B10" s="144"/>
      <c r="C10" s="52" t="s">
        <v>38</v>
      </c>
      <c r="D10" s="122">
        <f>SUM(SMALL(D6:D9,{1,2,3}))</f>
        <v>230</v>
      </c>
      <c r="E10" s="123"/>
      <c r="F10" s="124"/>
      <c r="G10" s="122">
        <f>SUM(SMALL(G6:G9,{1,2,3}))</f>
        <v>231</v>
      </c>
      <c r="H10" s="123"/>
      <c r="I10" s="124"/>
      <c r="J10" s="146"/>
    </row>
    <row r="11" spans="1:10" ht="20.100000000000001" customHeight="1" thickTop="1" x14ac:dyDescent="0.4">
      <c r="A11" s="139">
        <f t="shared" ref="A11" si="0">RANK(J11,$J$6:$J$90,1)</f>
        <v>16</v>
      </c>
      <c r="B11" s="147" t="s">
        <v>206</v>
      </c>
      <c r="C11" s="50" t="s">
        <v>223</v>
      </c>
      <c r="D11" s="50">
        <f>VLOOKUP(C11,'7.22(1R)'!$B$7:$Y$101,24,0)</f>
        <v>73</v>
      </c>
      <c r="E11" s="50">
        <f>VLOOKUP(단체전!C11,'7.22(1R)'!$B$7:$Y$101,13,0)</f>
        <v>36</v>
      </c>
      <c r="F11" s="50">
        <f>VLOOKUP(단체전!C11,'7.22(1R)'!$B$7:$Y$101,23,0)</f>
        <v>37</v>
      </c>
      <c r="G11" s="49">
        <f>VLOOKUP(C11,'7.23(FR)'!$B$7:$AY$102,24,0)</f>
        <v>74</v>
      </c>
      <c r="H11" s="49">
        <f>VLOOKUP(C11,'7.23(FR)'!$B$7:$AY$102,13,0)</f>
        <v>33</v>
      </c>
      <c r="I11" s="49">
        <f>VLOOKUP(C11,'7.23(FR)'!$B$7:$AY$102,23,0)</f>
        <v>41</v>
      </c>
      <c r="J11" s="145">
        <f t="shared" ref="J11" si="1">SUM(D15:I15)</f>
        <v>477</v>
      </c>
    </row>
    <row r="12" spans="1:10" ht="20.100000000000001" customHeight="1" x14ac:dyDescent="0.4">
      <c r="A12" s="140"/>
      <c r="B12" s="143"/>
      <c r="C12" s="49" t="s">
        <v>224</v>
      </c>
      <c r="D12" s="49">
        <f>VLOOKUP(C12,'7.22(1R)'!$B$7:$Y$101,24,0)</f>
        <v>81</v>
      </c>
      <c r="E12" s="49">
        <f>VLOOKUP(단체전!C12,'7.22(1R)'!$B$7:$Y$101,13,0)</f>
        <v>40</v>
      </c>
      <c r="F12" s="49">
        <f>VLOOKUP(단체전!C12,'7.22(1R)'!$B$7:$Y$101,23,0)</f>
        <v>41</v>
      </c>
      <c r="G12" s="49">
        <f>VLOOKUP(C12,'7.23(FR)'!$B$7:$AY$102,24,0)</f>
        <v>80</v>
      </c>
      <c r="H12" s="49">
        <f>VLOOKUP(C12,'7.23(FR)'!$B$7:$AY$102,13,0)</f>
        <v>40</v>
      </c>
      <c r="I12" s="49">
        <f>VLOOKUP(C12,'7.23(FR)'!$B$7:$AY$102,23,0)</f>
        <v>40</v>
      </c>
      <c r="J12" s="145"/>
    </row>
    <row r="13" spans="1:10" ht="20.100000000000001" customHeight="1" x14ac:dyDescent="0.4">
      <c r="A13" s="140"/>
      <c r="B13" s="143"/>
      <c r="C13" s="49" t="s">
        <v>225</v>
      </c>
      <c r="D13" s="49">
        <f>VLOOKUP(C13,'7.22(1R)'!$B$7:$Y$101,24,0)</f>
        <v>85</v>
      </c>
      <c r="E13" s="49">
        <f>VLOOKUP(단체전!C13,'7.22(1R)'!$B$7:$Y$101,13,0)</f>
        <v>44</v>
      </c>
      <c r="F13" s="49">
        <f>VLOOKUP(단체전!C13,'7.22(1R)'!$B$7:$Y$101,23,0)</f>
        <v>41</v>
      </c>
      <c r="G13" s="49">
        <f>VLOOKUP(C13,'7.23(FR)'!$B$7:$AY$102,24,0)</f>
        <v>84</v>
      </c>
      <c r="H13" s="49">
        <f>VLOOKUP(C13,'7.23(FR)'!$B$7:$AY$102,13,0)</f>
        <v>39</v>
      </c>
      <c r="I13" s="49">
        <f>VLOOKUP(C13,'7.23(FR)'!$B$7:$AY$102,23,0)</f>
        <v>45</v>
      </c>
      <c r="J13" s="145"/>
    </row>
    <row r="14" spans="1:10" ht="20.100000000000001" customHeight="1" x14ac:dyDescent="0.4">
      <c r="A14" s="140"/>
      <c r="B14" s="143"/>
      <c r="C14" s="51" t="s">
        <v>226</v>
      </c>
      <c r="D14" s="49">
        <f>VLOOKUP(C14,'7.22(1R)'!$B$7:$Y$101,24,0)</f>
        <v>92</v>
      </c>
      <c r="E14" s="49">
        <f>VLOOKUP(단체전!C14,'7.22(1R)'!$B$7:$Y$101,13,0)</f>
        <v>50</v>
      </c>
      <c r="F14" s="49">
        <f>VLOOKUP(단체전!C14,'7.22(1R)'!$B$7:$Y$101,23,0)</f>
        <v>42</v>
      </c>
      <c r="G14" s="51">
        <f>VLOOKUP(C14,'7.23(FR)'!$B$7:$AY$102,24,0)</f>
        <v>94</v>
      </c>
      <c r="H14" s="51">
        <f>VLOOKUP(C14,'7.23(FR)'!$B$7:$AY$102,13,0)</f>
        <v>48</v>
      </c>
      <c r="I14" s="51">
        <f>VLOOKUP(C14,'7.23(FR)'!$B$7:$AY$102,23,0)</f>
        <v>46</v>
      </c>
      <c r="J14" s="145"/>
    </row>
    <row r="15" spans="1:10" ht="20.100000000000001" customHeight="1" thickBot="1" x14ac:dyDescent="0.45">
      <c r="A15" s="141"/>
      <c r="B15" s="144"/>
      <c r="C15" s="52" t="s">
        <v>39</v>
      </c>
      <c r="D15" s="122">
        <f>SUM(SMALL(D11:D14,{1,2,3}))</f>
        <v>239</v>
      </c>
      <c r="E15" s="123"/>
      <c r="F15" s="124"/>
      <c r="G15" s="122">
        <f>SUM(SMALL(G11:G14,{1,2,3}))</f>
        <v>238</v>
      </c>
      <c r="H15" s="123"/>
      <c r="I15" s="124"/>
      <c r="J15" s="146"/>
    </row>
    <row r="16" spans="1:10" ht="20.100000000000001" customHeight="1" thickTop="1" x14ac:dyDescent="0.4">
      <c r="A16" s="139">
        <f t="shared" ref="A16" si="2">RANK(J16,$J$6:$J$90,1)</f>
        <v>10</v>
      </c>
      <c r="B16" s="147" t="s">
        <v>207</v>
      </c>
      <c r="C16" s="50" t="s">
        <v>19</v>
      </c>
      <c r="D16" s="50">
        <f>VLOOKUP(C16,'7.22(1R)'!$B$7:$Y$101,24,0)</f>
        <v>82</v>
      </c>
      <c r="E16" s="50">
        <f>VLOOKUP(단체전!C16,'7.22(1R)'!$B$7:$Y$101,13,0)</f>
        <v>42</v>
      </c>
      <c r="F16" s="50">
        <f>VLOOKUP(단체전!C16,'7.22(1R)'!$B$7:$Y$101,23,0)</f>
        <v>40</v>
      </c>
      <c r="G16" s="49">
        <f>VLOOKUP(C16,'7.23(FR)'!$B$7:$AY$102,24,0)</f>
        <v>77</v>
      </c>
      <c r="H16" s="49">
        <f>VLOOKUP(C16,'7.23(FR)'!$B$7:$AY$102,13,0)</f>
        <v>38</v>
      </c>
      <c r="I16" s="49">
        <f>VLOOKUP(C16,'7.23(FR)'!$B$7:$AY$102,23,0)</f>
        <v>39</v>
      </c>
      <c r="J16" s="145">
        <f t="shared" ref="J16" si="3">SUM(D20:I20)</f>
        <v>461</v>
      </c>
    </row>
    <row r="17" spans="1:10" ht="20.100000000000001" customHeight="1" x14ac:dyDescent="0.4">
      <c r="A17" s="140"/>
      <c r="B17" s="143"/>
      <c r="C17" s="49" t="s">
        <v>17</v>
      </c>
      <c r="D17" s="49">
        <f>VLOOKUP(C17,'7.22(1R)'!$B$7:$Y$101,24,0)</f>
        <v>70</v>
      </c>
      <c r="E17" s="49">
        <f>VLOOKUP(단체전!C17,'7.22(1R)'!$B$7:$Y$101,13,0)</f>
        <v>33</v>
      </c>
      <c r="F17" s="49">
        <f>VLOOKUP(단체전!C17,'7.22(1R)'!$B$7:$Y$101,23,0)</f>
        <v>37</v>
      </c>
      <c r="G17" s="49">
        <f>VLOOKUP(C17,'7.23(FR)'!$B$7:$AY$102,24,0)</f>
        <v>74</v>
      </c>
      <c r="H17" s="49">
        <f>VLOOKUP(C17,'7.23(FR)'!$B$7:$AY$102,13,0)</f>
        <v>37</v>
      </c>
      <c r="I17" s="49">
        <f>VLOOKUP(C17,'7.23(FR)'!$B$7:$AY$102,23,0)</f>
        <v>37</v>
      </c>
      <c r="J17" s="145"/>
    </row>
    <row r="18" spans="1:10" ht="20.100000000000001" customHeight="1" x14ac:dyDescent="0.4">
      <c r="A18" s="140"/>
      <c r="B18" s="143"/>
      <c r="C18" s="49" t="s">
        <v>227</v>
      </c>
      <c r="D18" s="49">
        <f>VLOOKUP(C18,'7.22(1R)'!$B$7:$Y$101,24,0)</f>
        <v>86</v>
      </c>
      <c r="E18" s="49">
        <f>VLOOKUP(단체전!C18,'7.22(1R)'!$B$7:$Y$101,13,0)</f>
        <v>43</v>
      </c>
      <c r="F18" s="49">
        <f>VLOOKUP(단체전!C18,'7.22(1R)'!$B$7:$Y$101,23,0)</f>
        <v>43</v>
      </c>
      <c r="G18" s="49">
        <f>VLOOKUP(C18,'7.23(FR)'!$B$7:$AY$102,24,0)</f>
        <v>80</v>
      </c>
      <c r="H18" s="49">
        <f>VLOOKUP(C18,'7.23(FR)'!$B$7:$AY$102,13,0)</f>
        <v>39</v>
      </c>
      <c r="I18" s="49">
        <f>VLOOKUP(C18,'7.23(FR)'!$B$7:$AY$102,23,0)</f>
        <v>41</v>
      </c>
      <c r="J18" s="145"/>
    </row>
    <row r="19" spans="1:10" ht="20.100000000000001" customHeight="1" x14ac:dyDescent="0.4">
      <c r="A19" s="140"/>
      <c r="B19" s="143"/>
      <c r="C19" s="51" t="s">
        <v>228</v>
      </c>
      <c r="D19" s="49">
        <f>VLOOKUP(C19,'7.22(1R)'!$B$7:$Y$101,24,0)</f>
        <v>78</v>
      </c>
      <c r="E19" s="51">
        <f>VLOOKUP(단체전!C19,'7.22(1R)'!$B$7:$Y$101,13,0)</f>
        <v>40</v>
      </c>
      <c r="F19" s="51">
        <f>VLOOKUP(단체전!C19,'7.22(1R)'!$B$7:$Y$101,23,0)</f>
        <v>38</v>
      </c>
      <c r="G19" s="51">
        <f>VLOOKUP(C19,'7.23(FR)'!$B$7:$AY$102,24,0)</f>
        <v>85</v>
      </c>
      <c r="H19" s="51">
        <f>VLOOKUP(C19,'7.23(FR)'!$B$7:$AY$102,13,0)</f>
        <v>45</v>
      </c>
      <c r="I19" s="51">
        <f>VLOOKUP(C19,'7.23(FR)'!$B$7:$AY$102,23,0)</f>
        <v>40</v>
      </c>
      <c r="J19" s="145"/>
    </row>
    <row r="20" spans="1:10" ht="20.100000000000001" customHeight="1" thickBot="1" x14ac:dyDescent="0.45">
      <c r="A20" s="141"/>
      <c r="B20" s="144"/>
      <c r="C20" s="52" t="s">
        <v>40</v>
      </c>
      <c r="D20" s="122">
        <f>SUM(SMALL(D16:D19,{1,2,3}))</f>
        <v>230</v>
      </c>
      <c r="E20" s="123"/>
      <c r="F20" s="124"/>
      <c r="G20" s="122">
        <f>SUM(SMALL(G16:G19,{1,2,3}))</f>
        <v>231</v>
      </c>
      <c r="H20" s="123"/>
      <c r="I20" s="124"/>
      <c r="J20" s="146"/>
    </row>
    <row r="21" spans="1:10" ht="20.100000000000001" customHeight="1" thickTop="1" x14ac:dyDescent="0.4">
      <c r="A21" s="139">
        <f t="shared" ref="A21" si="4">RANK(J21,$J$6:$J$90,1)</f>
        <v>14</v>
      </c>
      <c r="B21" s="147" t="s">
        <v>208</v>
      </c>
      <c r="C21" s="50" t="s">
        <v>229</v>
      </c>
      <c r="D21" s="50">
        <f>VLOOKUP(C21,'7.22(1R)'!$B$7:$Y$101,24,0)</f>
        <v>76</v>
      </c>
      <c r="E21" s="50">
        <f>VLOOKUP(단체전!C21,'7.22(1R)'!$B$7:$Y$101,13,0)</f>
        <v>36</v>
      </c>
      <c r="F21" s="50">
        <f>VLOOKUP(단체전!C21,'7.22(1R)'!$B$7:$Y$101,23,0)</f>
        <v>40</v>
      </c>
      <c r="G21" s="49">
        <f>VLOOKUP(C21,'7.23(FR)'!$B$7:$AY$102,24,0)</f>
        <v>81</v>
      </c>
      <c r="H21" s="49">
        <f>VLOOKUP(C21,'7.23(FR)'!$B$7:$AY$102,13,0)</f>
        <v>41</v>
      </c>
      <c r="I21" s="49">
        <f>VLOOKUP(C21,'7.23(FR)'!$B$7:$AY$102,23,0)</f>
        <v>40</v>
      </c>
      <c r="J21" s="145">
        <f t="shared" ref="J21" si="5">SUM(D25:I25)</f>
        <v>469</v>
      </c>
    </row>
    <row r="22" spans="1:10" ht="20.100000000000001" customHeight="1" x14ac:dyDescent="0.4">
      <c r="A22" s="140"/>
      <c r="B22" s="143"/>
      <c r="C22" s="49" t="s">
        <v>230</v>
      </c>
      <c r="D22" s="49">
        <f>VLOOKUP(C22,'7.22(1R)'!$B$7:$Y$101,24,0)</f>
        <v>77</v>
      </c>
      <c r="E22" s="49">
        <f>VLOOKUP(단체전!C22,'7.22(1R)'!$B$7:$Y$101,13,0)</f>
        <v>40</v>
      </c>
      <c r="F22" s="49">
        <f>VLOOKUP(단체전!C22,'7.22(1R)'!$B$7:$Y$101,23,0)</f>
        <v>37</v>
      </c>
      <c r="G22" s="49">
        <f>VLOOKUP(C22,'7.23(FR)'!$B$7:$AY$102,24,0)</f>
        <v>77</v>
      </c>
      <c r="H22" s="49">
        <f>VLOOKUP(C22,'7.23(FR)'!$B$7:$AY$102,13,0)</f>
        <v>34</v>
      </c>
      <c r="I22" s="49">
        <f>VLOOKUP(C22,'7.23(FR)'!$B$7:$AY$102,23,0)</f>
        <v>43</v>
      </c>
      <c r="J22" s="145"/>
    </row>
    <row r="23" spans="1:10" ht="20.100000000000001" customHeight="1" x14ac:dyDescent="0.4">
      <c r="A23" s="140"/>
      <c r="B23" s="143"/>
      <c r="C23" s="49" t="s">
        <v>231</v>
      </c>
      <c r="D23" s="49">
        <f>VLOOKUP(C23,'7.22(1R)'!$B$7:$Y$101,24,0)</f>
        <v>80</v>
      </c>
      <c r="E23" s="49">
        <f>VLOOKUP(단체전!C23,'7.22(1R)'!$B$7:$Y$101,13,0)</f>
        <v>41</v>
      </c>
      <c r="F23" s="49">
        <f>VLOOKUP(단체전!C23,'7.22(1R)'!$B$7:$Y$101,23,0)</f>
        <v>39</v>
      </c>
      <c r="G23" s="49">
        <f>VLOOKUP(C23,'7.23(FR)'!$B$7:$AY$102,24,0)</f>
        <v>86</v>
      </c>
      <c r="H23" s="49">
        <f>VLOOKUP(C23,'7.23(FR)'!$B$7:$AY$102,13,0)</f>
        <v>47</v>
      </c>
      <c r="I23" s="49">
        <f>VLOOKUP(C23,'7.23(FR)'!$B$7:$AY$102,23,0)</f>
        <v>39</v>
      </c>
      <c r="J23" s="145"/>
    </row>
    <row r="24" spans="1:10" ht="20.100000000000001" customHeight="1" x14ac:dyDescent="0.4">
      <c r="A24" s="140"/>
      <c r="B24" s="143"/>
      <c r="C24" s="51" t="s">
        <v>232</v>
      </c>
      <c r="D24" s="49">
        <f>VLOOKUP(C24,'7.22(1R)'!$B$7:$Y$101,24,0)</f>
        <v>81</v>
      </c>
      <c r="E24" s="51">
        <f>VLOOKUP(단체전!C24,'7.22(1R)'!$B$7:$Y$101,13,0)</f>
        <v>41</v>
      </c>
      <c r="F24" s="51">
        <f>VLOOKUP(단체전!C24,'7.22(1R)'!$B$7:$Y$101,23,0)</f>
        <v>40</v>
      </c>
      <c r="G24" s="51">
        <f>VLOOKUP(C24,'7.23(FR)'!$B$7:$AY$102,24,0)</f>
        <v>78</v>
      </c>
      <c r="H24" s="51">
        <f>VLOOKUP(C24,'7.23(FR)'!$B$7:$AY$102,13,0)</f>
        <v>38</v>
      </c>
      <c r="I24" s="51">
        <f>VLOOKUP(C24,'7.23(FR)'!$B$7:$AY$102,23,0)</f>
        <v>40</v>
      </c>
      <c r="J24" s="145"/>
    </row>
    <row r="25" spans="1:10" ht="20.100000000000001" customHeight="1" thickBot="1" x14ac:dyDescent="0.45">
      <c r="A25" s="141"/>
      <c r="B25" s="144"/>
      <c r="C25" s="52" t="s">
        <v>41</v>
      </c>
      <c r="D25" s="122">
        <f>SUM(SMALL(D21:D24,{1,2,3}))</f>
        <v>233</v>
      </c>
      <c r="E25" s="123"/>
      <c r="F25" s="124"/>
      <c r="G25" s="122">
        <f>SUM(SMALL(G21:G24,{1,2,3}))</f>
        <v>236</v>
      </c>
      <c r="H25" s="123"/>
      <c r="I25" s="124"/>
      <c r="J25" s="146"/>
    </row>
    <row r="26" spans="1:10" ht="20.100000000000001" customHeight="1" thickTop="1" x14ac:dyDescent="0.4">
      <c r="A26" s="139">
        <f t="shared" ref="A26" si="6">RANK(J26,$J$6:$J$90,1)</f>
        <v>7</v>
      </c>
      <c r="B26" s="147" t="s">
        <v>209</v>
      </c>
      <c r="C26" s="50" t="s">
        <v>70</v>
      </c>
      <c r="D26" s="50">
        <f>VLOOKUP(C26,'7.22(1R)'!$B$7:$Y$101,24,0)</f>
        <v>73</v>
      </c>
      <c r="E26" s="50">
        <f>VLOOKUP(단체전!C26,'7.22(1R)'!$B$7:$Y$101,13,0)</f>
        <v>41</v>
      </c>
      <c r="F26" s="50">
        <f>VLOOKUP(단체전!C26,'7.22(1R)'!$B$7:$Y$101,23,0)</f>
        <v>32</v>
      </c>
      <c r="G26" s="49">
        <f>VLOOKUP(C26,'7.23(FR)'!$B$7:$AY$102,24,0)</f>
        <v>79</v>
      </c>
      <c r="H26" s="49">
        <f>VLOOKUP(C26,'7.23(FR)'!$B$7:$AY$102,13,0)</f>
        <v>38</v>
      </c>
      <c r="I26" s="49">
        <f>VLOOKUP(C26,'7.23(FR)'!$B$7:$AY$102,23,0)</f>
        <v>41</v>
      </c>
      <c r="J26" s="145">
        <f t="shared" ref="J26" si="7">SUM(D30:I30)</f>
        <v>456</v>
      </c>
    </row>
    <row r="27" spans="1:10" ht="20.100000000000001" customHeight="1" x14ac:dyDescent="0.4">
      <c r="A27" s="140"/>
      <c r="B27" s="143"/>
      <c r="C27" s="49" t="s">
        <v>72</v>
      </c>
      <c r="D27" s="49">
        <f>VLOOKUP(C27,'7.22(1R)'!$B$7:$Y$101,24,0)</f>
        <v>80</v>
      </c>
      <c r="E27" s="49">
        <f>VLOOKUP(단체전!C27,'7.22(1R)'!$B$7:$Y$101,13,0)</f>
        <v>42</v>
      </c>
      <c r="F27" s="49">
        <f>VLOOKUP(단체전!C27,'7.22(1R)'!$B$7:$Y$101,23,0)</f>
        <v>38</v>
      </c>
      <c r="G27" s="49">
        <f>VLOOKUP(C27,'7.23(FR)'!$B$7:$AY$102,24,0)</f>
        <v>73</v>
      </c>
      <c r="H27" s="49">
        <f>VLOOKUP(C27,'7.23(FR)'!$B$7:$AY$102,13,0)</f>
        <v>36</v>
      </c>
      <c r="I27" s="49">
        <f>VLOOKUP(C27,'7.23(FR)'!$B$7:$AY$102,23,0)</f>
        <v>37</v>
      </c>
      <c r="J27" s="145"/>
    </row>
    <row r="28" spans="1:10" ht="20.100000000000001" customHeight="1" x14ac:dyDescent="0.4">
      <c r="A28" s="140"/>
      <c r="B28" s="143"/>
      <c r="C28" s="49" t="s">
        <v>233</v>
      </c>
      <c r="D28" s="49">
        <f>VLOOKUP(C28,'7.22(1R)'!$B$7:$Y$101,24,0)</f>
        <v>83</v>
      </c>
      <c r="E28" s="49">
        <f>VLOOKUP(단체전!C28,'7.22(1R)'!$B$7:$Y$101,13,0)</f>
        <v>43</v>
      </c>
      <c r="F28" s="49">
        <f>VLOOKUP(단체전!C28,'7.22(1R)'!$B$7:$Y$101,23,0)</f>
        <v>40</v>
      </c>
      <c r="G28" s="49">
        <f>VLOOKUP(C28,'7.23(FR)'!$B$7:$AY$102,24,0)</f>
        <v>83</v>
      </c>
      <c r="H28" s="49">
        <f>VLOOKUP(C28,'7.23(FR)'!$B$7:$AY$102,13,0)</f>
        <v>40</v>
      </c>
      <c r="I28" s="49">
        <f>VLOOKUP(C28,'7.23(FR)'!$B$7:$AY$102,23,0)</f>
        <v>43</v>
      </c>
      <c r="J28" s="145"/>
    </row>
    <row r="29" spans="1:10" ht="20.100000000000001" customHeight="1" x14ac:dyDescent="0.4">
      <c r="A29" s="140"/>
      <c r="B29" s="143"/>
      <c r="C29" s="51" t="s">
        <v>234</v>
      </c>
      <c r="D29" s="49">
        <f>VLOOKUP(C29,'7.22(1R)'!$B$7:$Y$101,24,0)</f>
        <v>78</v>
      </c>
      <c r="E29" s="51">
        <f>VLOOKUP(단체전!C29,'7.22(1R)'!$B$7:$Y$101,13,0)</f>
        <v>36</v>
      </c>
      <c r="F29" s="51">
        <f>VLOOKUP(단체전!C29,'7.22(1R)'!$B$7:$Y$101,23,0)</f>
        <v>42</v>
      </c>
      <c r="G29" s="51">
        <f>VLOOKUP(C29,'7.23(FR)'!$B$7:$AY$102,24,0)</f>
        <v>73</v>
      </c>
      <c r="H29" s="51">
        <f>VLOOKUP(C29,'7.23(FR)'!$B$7:$AY$102,13,0)</f>
        <v>37</v>
      </c>
      <c r="I29" s="51">
        <f>VLOOKUP(C29,'7.23(FR)'!$B$7:$AY$102,23,0)</f>
        <v>36</v>
      </c>
      <c r="J29" s="145"/>
    </row>
    <row r="30" spans="1:10" ht="20.100000000000001" customHeight="1" thickBot="1" x14ac:dyDescent="0.45">
      <c r="A30" s="141"/>
      <c r="B30" s="144"/>
      <c r="C30" s="52" t="s">
        <v>42</v>
      </c>
      <c r="D30" s="122">
        <f>SUM(SMALL(D26:D29,{1,2,3}))</f>
        <v>231</v>
      </c>
      <c r="E30" s="123"/>
      <c r="F30" s="124"/>
      <c r="G30" s="122">
        <f>SUM(SMALL(G26:G29,{1,2,3}))</f>
        <v>225</v>
      </c>
      <c r="H30" s="123"/>
      <c r="I30" s="124"/>
      <c r="J30" s="146"/>
    </row>
    <row r="31" spans="1:10" ht="20.100000000000001" customHeight="1" thickTop="1" x14ac:dyDescent="0.4">
      <c r="A31" s="139">
        <f t="shared" ref="A31" si="8">RANK(J31,$J$6:$J$90,1)</f>
        <v>5</v>
      </c>
      <c r="B31" s="147" t="s">
        <v>210</v>
      </c>
      <c r="C31" s="50" t="s">
        <v>76</v>
      </c>
      <c r="D31" s="50">
        <f>VLOOKUP(C31,'7.22(1R)'!$B$7:$Y$101,24,0)</f>
        <v>74</v>
      </c>
      <c r="E31" s="50">
        <f>VLOOKUP(단체전!C31,'7.22(1R)'!$B$7:$Y$101,13,0)</f>
        <v>36</v>
      </c>
      <c r="F31" s="50">
        <f>VLOOKUP(단체전!C31,'7.22(1R)'!$B$7:$Y$101,23,0)</f>
        <v>38</v>
      </c>
      <c r="G31" s="49">
        <f>VLOOKUP(C31,'7.23(FR)'!$B$7:$AY$102,24,0)</f>
        <v>78</v>
      </c>
      <c r="H31" s="49">
        <f>VLOOKUP(C31,'7.23(FR)'!$B$7:$AY$102,13,0)</f>
        <v>41</v>
      </c>
      <c r="I31" s="49">
        <f>VLOOKUP(C31,'7.23(FR)'!$B$7:$AY$102,23,0)</f>
        <v>37</v>
      </c>
      <c r="J31" s="145">
        <f t="shared" ref="J31" si="9">SUM(D35:I35)</f>
        <v>454</v>
      </c>
    </row>
    <row r="32" spans="1:10" ht="20.100000000000001" customHeight="1" x14ac:dyDescent="0.4">
      <c r="A32" s="140"/>
      <c r="B32" s="143"/>
      <c r="C32" s="49" t="s">
        <v>71</v>
      </c>
      <c r="D32" s="49">
        <f>VLOOKUP(C32,'7.22(1R)'!$B$7:$Y$101,24,0)</f>
        <v>75</v>
      </c>
      <c r="E32" s="49">
        <f>VLOOKUP(단체전!C32,'7.22(1R)'!$B$7:$Y$101,13,0)</f>
        <v>37</v>
      </c>
      <c r="F32" s="49">
        <f>VLOOKUP(단체전!C32,'7.22(1R)'!$B$7:$Y$101,23,0)</f>
        <v>38</v>
      </c>
      <c r="G32" s="49">
        <f>VLOOKUP(C32,'7.23(FR)'!$B$7:$AY$102,24,0)</f>
        <v>80</v>
      </c>
      <c r="H32" s="49">
        <f>VLOOKUP(C32,'7.23(FR)'!$B$7:$AY$102,13,0)</f>
        <v>38</v>
      </c>
      <c r="I32" s="49">
        <f>VLOOKUP(C32,'7.23(FR)'!$B$7:$AY$102,23,0)</f>
        <v>42</v>
      </c>
      <c r="J32" s="145"/>
    </row>
    <row r="33" spans="1:10" ht="20.100000000000001" customHeight="1" x14ac:dyDescent="0.4">
      <c r="A33" s="140"/>
      <c r="B33" s="143"/>
      <c r="C33" s="49" t="s">
        <v>235</v>
      </c>
      <c r="D33" s="49">
        <f>VLOOKUP(C33,'7.22(1R)'!$B$7:$Y$101,24,0)</f>
        <v>86</v>
      </c>
      <c r="E33" s="49">
        <f>VLOOKUP(단체전!C33,'7.22(1R)'!$B$7:$Y$101,13,0)</f>
        <v>45</v>
      </c>
      <c r="F33" s="49">
        <f>VLOOKUP(단체전!C33,'7.22(1R)'!$B$7:$Y$101,23,0)</f>
        <v>41</v>
      </c>
      <c r="G33" s="49">
        <f>VLOOKUP(C33,'7.23(FR)'!$B$7:$AY$102,24,0)</f>
        <v>73</v>
      </c>
      <c r="H33" s="49">
        <f>VLOOKUP(C33,'7.23(FR)'!$B$7:$AY$102,13,0)</f>
        <v>36</v>
      </c>
      <c r="I33" s="49">
        <f>VLOOKUP(C33,'7.23(FR)'!$B$7:$AY$102,23,0)</f>
        <v>37</v>
      </c>
      <c r="J33" s="145"/>
    </row>
    <row r="34" spans="1:10" ht="20.100000000000001" customHeight="1" x14ac:dyDescent="0.4">
      <c r="A34" s="140"/>
      <c r="B34" s="143"/>
      <c r="C34" s="51" t="s">
        <v>77</v>
      </c>
      <c r="D34" s="49">
        <f>VLOOKUP(C34,'7.22(1R)'!$B$7:$Y$101,24,0)</f>
        <v>80</v>
      </c>
      <c r="E34" s="51">
        <f>VLOOKUP(단체전!C34,'7.22(1R)'!$B$7:$Y$101,13,0)</f>
        <v>36</v>
      </c>
      <c r="F34" s="51">
        <f>VLOOKUP(단체전!C34,'7.22(1R)'!$B$7:$Y$101,23,0)</f>
        <v>44</v>
      </c>
      <c r="G34" s="51">
        <f>VLOOKUP(C34,'7.23(FR)'!$B$7:$AY$102,24,0)</f>
        <v>74</v>
      </c>
      <c r="H34" s="51">
        <f>VLOOKUP(C34,'7.23(FR)'!$B$7:$AY$102,13,0)</f>
        <v>36</v>
      </c>
      <c r="I34" s="51">
        <f>VLOOKUP(C34,'7.23(FR)'!$B$7:$AY$102,23,0)</f>
        <v>38</v>
      </c>
      <c r="J34" s="145"/>
    </row>
    <row r="35" spans="1:10" ht="20.100000000000001" customHeight="1" thickBot="1" x14ac:dyDescent="0.45">
      <c r="A35" s="141"/>
      <c r="B35" s="144"/>
      <c r="C35" s="52" t="s">
        <v>43</v>
      </c>
      <c r="D35" s="122">
        <f>SUM(SMALL(D31:D34,{1,2,3}))</f>
        <v>229</v>
      </c>
      <c r="E35" s="123"/>
      <c r="F35" s="124"/>
      <c r="G35" s="122">
        <f>SUM(SMALL(G31:G34,{1,2,3}))</f>
        <v>225</v>
      </c>
      <c r="H35" s="123"/>
      <c r="I35" s="124"/>
      <c r="J35" s="146"/>
    </row>
    <row r="36" spans="1:10" ht="20.100000000000001" customHeight="1" thickTop="1" x14ac:dyDescent="0.4">
      <c r="A36" s="139">
        <f t="shared" ref="A36" si="10">RANK(J36,$J$6:$J$90,1)</f>
        <v>6</v>
      </c>
      <c r="B36" s="147" t="s">
        <v>211</v>
      </c>
      <c r="C36" s="50" t="s">
        <v>236</v>
      </c>
      <c r="D36" s="50">
        <f>VLOOKUP(C36,'7.22(1R)'!$B$7:$Y$101,24,0)</f>
        <v>75</v>
      </c>
      <c r="E36" s="50">
        <f>VLOOKUP(단체전!C36,'7.22(1R)'!$B$7:$Y$101,13,0)</f>
        <v>38</v>
      </c>
      <c r="F36" s="50">
        <f>VLOOKUP(단체전!C36,'7.22(1R)'!$B$7:$Y$101,23,0)</f>
        <v>37</v>
      </c>
      <c r="G36" s="49">
        <f>VLOOKUP(C36,'7.23(FR)'!$B$7:$AY$102,24,0)</f>
        <v>82</v>
      </c>
      <c r="H36" s="49">
        <f>VLOOKUP(C36,'7.23(FR)'!$B$7:$AY$102,13,0)</f>
        <v>41</v>
      </c>
      <c r="I36" s="49">
        <f>VLOOKUP(C36,'7.23(FR)'!$B$7:$AY$102,23,0)</f>
        <v>41</v>
      </c>
      <c r="J36" s="145">
        <f t="shared" ref="J36" si="11">SUM(D40:I40)</f>
        <v>455</v>
      </c>
    </row>
    <row r="37" spans="1:10" ht="20.100000000000001" customHeight="1" x14ac:dyDescent="0.4">
      <c r="A37" s="140"/>
      <c r="B37" s="143"/>
      <c r="C37" s="49" t="s">
        <v>237</v>
      </c>
      <c r="D37" s="49">
        <f>VLOOKUP(C37,'7.22(1R)'!$B$7:$Y$101,24,0)</f>
        <v>79</v>
      </c>
      <c r="E37" s="49">
        <f>VLOOKUP(단체전!C37,'7.22(1R)'!$B$7:$Y$101,13,0)</f>
        <v>38</v>
      </c>
      <c r="F37" s="49">
        <f>VLOOKUP(단체전!C37,'7.22(1R)'!$B$7:$Y$101,23,0)</f>
        <v>41</v>
      </c>
      <c r="G37" s="49">
        <f>VLOOKUP(C37,'7.23(FR)'!$B$7:$AY$102,24,0)</f>
        <v>78</v>
      </c>
      <c r="H37" s="49">
        <f>VLOOKUP(C37,'7.23(FR)'!$B$7:$AY$102,13,0)</f>
        <v>38</v>
      </c>
      <c r="I37" s="49">
        <f>VLOOKUP(C37,'7.23(FR)'!$B$7:$AY$102,23,0)</f>
        <v>40</v>
      </c>
      <c r="J37" s="145"/>
    </row>
    <row r="38" spans="1:10" ht="20.100000000000001" customHeight="1" x14ac:dyDescent="0.4">
      <c r="A38" s="140"/>
      <c r="B38" s="143"/>
      <c r="C38" s="49" t="s">
        <v>238</v>
      </c>
      <c r="D38" s="49">
        <f>VLOOKUP(C38,'7.22(1R)'!$B$7:$Y$101,24,0)</f>
        <v>76</v>
      </c>
      <c r="E38" s="49">
        <f>VLOOKUP(단체전!C38,'7.22(1R)'!$B$7:$Y$101,13,0)</f>
        <v>37</v>
      </c>
      <c r="F38" s="49">
        <f>VLOOKUP(단체전!C38,'7.22(1R)'!$B$7:$Y$101,23,0)</f>
        <v>39</v>
      </c>
      <c r="G38" s="49">
        <f>VLOOKUP(C38,'7.23(FR)'!$B$7:$AY$102,24,0)</f>
        <v>72</v>
      </c>
      <c r="H38" s="49">
        <f>VLOOKUP(C38,'7.23(FR)'!$B$7:$AY$102,13,0)</f>
        <v>37</v>
      </c>
      <c r="I38" s="49">
        <f>VLOOKUP(C38,'7.23(FR)'!$B$7:$AY$102,23,0)</f>
        <v>35</v>
      </c>
      <c r="J38" s="145"/>
    </row>
    <row r="39" spans="1:10" ht="20.100000000000001" customHeight="1" x14ac:dyDescent="0.4">
      <c r="A39" s="140"/>
      <c r="B39" s="143"/>
      <c r="C39" s="51" t="s">
        <v>239</v>
      </c>
      <c r="D39" s="49">
        <f>VLOOKUP(C39,'7.22(1R)'!$B$7:$Y$101,24,0)</f>
        <v>76</v>
      </c>
      <c r="E39" s="51">
        <f>VLOOKUP(단체전!C39,'7.22(1R)'!$B$7:$Y$101,13,0)</f>
        <v>39</v>
      </c>
      <c r="F39" s="51">
        <f>VLOOKUP(단체전!C39,'7.22(1R)'!$B$7:$Y$101,23,0)</f>
        <v>37</v>
      </c>
      <c r="G39" s="51">
        <f>VLOOKUP(C39,'7.23(FR)'!$B$7:$AY$102,24,0)</f>
        <v>78</v>
      </c>
      <c r="H39" s="51">
        <f>VLOOKUP(C39,'7.23(FR)'!$B$7:$AY$102,13,0)</f>
        <v>39</v>
      </c>
      <c r="I39" s="51">
        <f>VLOOKUP(C39,'7.23(FR)'!$B$7:$AY$102,23,0)</f>
        <v>39</v>
      </c>
      <c r="J39" s="145"/>
    </row>
    <row r="40" spans="1:10" ht="20.100000000000001" customHeight="1" thickBot="1" x14ac:dyDescent="0.45">
      <c r="A40" s="141"/>
      <c r="B40" s="144"/>
      <c r="C40" s="52" t="s">
        <v>44</v>
      </c>
      <c r="D40" s="122">
        <f>SUM(SMALL(D36:D39,{1,2,3}))</f>
        <v>227</v>
      </c>
      <c r="E40" s="123"/>
      <c r="F40" s="124"/>
      <c r="G40" s="122">
        <f>SUM(SMALL(G36:G39,{1,2,3}))</f>
        <v>228</v>
      </c>
      <c r="H40" s="123"/>
      <c r="I40" s="124"/>
      <c r="J40" s="146"/>
    </row>
    <row r="41" spans="1:10" ht="20.100000000000001" customHeight="1" thickTop="1" x14ac:dyDescent="0.4">
      <c r="A41" s="139">
        <f t="shared" ref="A41" si="12">RANK(J41,$J$6:$J$90,1)</f>
        <v>9</v>
      </c>
      <c r="B41" s="147" t="s">
        <v>212</v>
      </c>
      <c r="C41" s="50" t="s">
        <v>16</v>
      </c>
      <c r="D41" s="50">
        <f>VLOOKUP(C41,'7.22(1R)'!$B$7:$Y$101,24,0)</f>
        <v>82</v>
      </c>
      <c r="E41" s="50">
        <f>VLOOKUP(단체전!C41,'7.22(1R)'!$B$7:$Y$101,13,0)</f>
        <v>45</v>
      </c>
      <c r="F41" s="50">
        <f>VLOOKUP(단체전!C41,'7.22(1R)'!$B$7:$Y$101,23,0)</f>
        <v>37</v>
      </c>
      <c r="G41" s="49">
        <f>VLOOKUP(C41,'7.23(FR)'!$B$7:$AY$102,24,0)</f>
        <v>78</v>
      </c>
      <c r="H41" s="49">
        <f>VLOOKUP(C41,'7.23(FR)'!$B$7:$AY$102,13,0)</f>
        <v>37</v>
      </c>
      <c r="I41" s="49">
        <f>VLOOKUP(C41,'7.23(FR)'!$B$7:$AY$102,23,0)</f>
        <v>41</v>
      </c>
      <c r="J41" s="145">
        <f t="shared" ref="J41" si="13">SUM(D45:I45)</f>
        <v>457</v>
      </c>
    </row>
    <row r="42" spans="1:10" ht="20.100000000000001" customHeight="1" x14ac:dyDescent="0.4">
      <c r="A42" s="140"/>
      <c r="B42" s="143"/>
      <c r="C42" s="49" t="s">
        <v>18</v>
      </c>
      <c r="D42" s="49">
        <f>VLOOKUP(C42,'7.22(1R)'!$B$7:$Y$101,24,0)</f>
        <v>75</v>
      </c>
      <c r="E42" s="49">
        <f>VLOOKUP(단체전!C42,'7.22(1R)'!$B$7:$Y$101,13,0)</f>
        <v>34</v>
      </c>
      <c r="F42" s="49">
        <f>VLOOKUP(단체전!C42,'7.22(1R)'!$B$7:$Y$101,23,0)</f>
        <v>41</v>
      </c>
      <c r="G42" s="49">
        <f>VLOOKUP(C42,'7.23(FR)'!$B$7:$AY$102,24,0)</f>
        <v>80</v>
      </c>
      <c r="H42" s="49">
        <f>VLOOKUP(C42,'7.23(FR)'!$B$7:$AY$102,13,0)</f>
        <v>40</v>
      </c>
      <c r="I42" s="49">
        <f>VLOOKUP(C42,'7.23(FR)'!$B$7:$AY$102,23,0)</f>
        <v>40</v>
      </c>
      <c r="J42" s="145"/>
    </row>
    <row r="43" spans="1:10" ht="20.100000000000001" customHeight="1" x14ac:dyDescent="0.4">
      <c r="A43" s="140"/>
      <c r="B43" s="143"/>
      <c r="C43" s="49" t="s">
        <v>21</v>
      </c>
      <c r="D43" s="49">
        <f>VLOOKUP(C43,'7.22(1R)'!$B$7:$Y$101,24,0)</f>
        <v>78</v>
      </c>
      <c r="E43" s="49">
        <f>VLOOKUP(단체전!C43,'7.22(1R)'!$B$7:$Y$101,13,0)</f>
        <v>38</v>
      </c>
      <c r="F43" s="49">
        <f>VLOOKUP(단체전!C43,'7.22(1R)'!$B$7:$Y$101,23,0)</f>
        <v>40</v>
      </c>
      <c r="G43" s="49">
        <f>VLOOKUP(C43,'7.23(FR)'!$B$7:$AY$102,24,0)</f>
        <v>74</v>
      </c>
      <c r="H43" s="49">
        <f>VLOOKUP(C43,'7.23(FR)'!$B$7:$AY$102,13,0)</f>
        <v>37</v>
      </c>
      <c r="I43" s="49">
        <f>VLOOKUP(C43,'7.23(FR)'!$B$7:$AY$102,23,0)</f>
        <v>37</v>
      </c>
      <c r="J43" s="145"/>
    </row>
    <row r="44" spans="1:10" ht="20.100000000000001" customHeight="1" x14ac:dyDescent="0.4">
      <c r="A44" s="140"/>
      <c r="B44" s="143"/>
      <c r="C44" s="51" t="s">
        <v>22</v>
      </c>
      <c r="D44" s="49">
        <f>VLOOKUP(C44,'7.22(1R)'!$B$7:$Y$101,24,0)</f>
        <v>75</v>
      </c>
      <c r="E44" s="51">
        <f>VLOOKUP(단체전!C44,'7.22(1R)'!$B$7:$Y$101,13,0)</f>
        <v>36</v>
      </c>
      <c r="F44" s="51">
        <f>VLOOKUP(단체전!C44,'7.22(1R)'!$B$7:$Y$101,23,0)</f>
        <v>39</v>
      </c>
      <c r="G44" s="51">
        <f>VLOOKUP(C44,'7.23(FR)'!$B$7:$AY$102,24,0)</f>
        <v>77</v>
      </c>
      <c r="H44" s="51">
        <f>VLOOKUP(C44,'7.23(FR)'!$B$7:$AY$102,13,0)</f>
        <v>37</v>
      </c>
      <c r="I44" s="51">
        <f>VLOOKUP(C44,'7.23(FR)'!$B$7:$AY$102,23,0)</f>
        <v>40</v>
      </c>
      <c r="J44" s="145"/>
    </row>
    <row r="45" spans="1:10" ht="20.100000000000001" customHeight="1" thickBot="1" x14ac:dyDescent="0.45">
      <c r="A45" s="141"/>
      <c r="B45" s="144"/>
      <c r="C45" s="52" t="s">
        <v>45</v>
      </c>
      <c r="D45" s="122">
        <f>SUM(SMALL(D41:D44,{1,2,3}))</f>
        <v>228</v>
      </c>
      <c r="E45" s="123"/>
      <c r="F45" s="124"/>
      <c r="G45" s="122">
        <f>SUM(SMALL(G41:G44,{1,2,3}))</f>
        <v>229</v>
      </c>
      <c r="H45" s="123"/>
      <c r="I45" s="124"/>
      <c r="J45" s="146"/>
    </row>
    <row r="46" spans="1:10" ht="20.100000000000001" customHeight="1" thickTop="1" x14ac:dyDescent="0.4">
      <c r="A46" s="139">
        <f t="shared" ref="A46" si="14">RANK(J46,$J$6:$J$90,1)</f>
        <v>1</v>
      </c>
      <c r="B46" s="147" t="s">
        <v>213</v>
      </c>
      <c r="C46" s="50" t="s">
        <v>240</v>
      </c>
      <c r="D46" s="50">
        <f>VLOOKUP(C46,'7.22(1R)'!$B$7:$Y$101,24,0)</f>
        <v>73</v>
      </c>
      <c r="E46" s="50">
        <f>VLOOKUP(단체전!C46,'7.22(1R)'!$B$7:$Y$101,13,0)</f>
        <v>37</v>
      </c>
      <c r="F46" s="50">
        <f>VLOOKUP(단체전!C46,'7.22(1R)'!$B$7:$Y$101,23,0)</f>
        <v>36</v>
      </c>
      <c r="G46" s="49">
        <f>VLOOKUP(C46,'7.23(FR)'!$B$7:$AY$102,24,0)</f>
        <v>76</v>
      </c>
      <c r="H46" s="49">
        <f>VLOOKUP(C46,'7.23(FR)'!$B$7:$AY$102,13,0)</f>
        <v>35</v>
      </c>
      <c r="I46" s="49">
        <f>VLOOKUP(C46,'7.23(FR)'!$B$7:$AY$102,23,0)</f>
        <v>41</v>
      </c>
      <c r="J46" s="145">
        <f t="shared" ref="J46" si="15">SUM(D50:I50)</f>
        <v>440</v>
      </c>
    </row>
    <row r="47" spans="1:10" ht="20.100000000000001" customHeight="1" x14ac:dyDescent="0.4">
      <c r="A47" s="140"/>
      <c r="B47" s="143"/>
      <c r="C47" s="49" t="s">
        <v>241</v>
      </c>
      <c r="D47" s="49">
        <f>VLOOKUP(C47,'7.22(1R)'!$B$7:$Y$101,24,0)</f>
        <v>80</v>
      </c>
      <c r="E47" s="49">
        <f>VLOOKUP(단체전!C47,'7.22(1R)'!$B$7:$Y$101,13,0)</f>
        <v>40</v>
      </c>
      <c r="F47" s="49">
        <f>VLOOKUP(단체전!C47,'7.22(1R)'!$B$7:$Y$101,23,0)</f>
        <v>40</v>
      </c>
      <c r="G47" s="49">
        <f>VLOOKUP(C47,'7.23(FR)'!$B$7:$AY$102,24,0)</f>
        <v>79</v>
      </c>
      <c r="H47" s="49">
        <f>VLOOKUP(C47,'7.23(FR)'!$B$7:$AY$102,13,0)</f>
        <v>38</v>
      </c>
      <c r="I47" s="49">
        <f>VLOOKUP(C47,'7.23(FR)'!$B$7:$AY$102,23,0)</f>
        <v>41</v>
      </c>
      <c r="J47" s="145"/>
    </row>
    <row r="48" spans="1:10" ht="20.100000000000001" customHeight="1" x14ac:dyDescent="0.4">
      <c r="A48" s="140"/>
      <c r="B48" s="143"/>
      <c r="C48" s="49" t="s">
        <v>79</v>
      </c>
      <c r="D48" s="49">
        <f>VLOOKUP(C48,'7.22(1R)'!$B$7:$Y$101,24,0)</f>
        <v>71</v>
      </c>
      <c r="E48" s="49">
        <f>VLOOKUP(단체전!C48,'7.22(1R)'!$B$7:$Y$101,13,0)</f>
        <v>36</v>
      </c>
      <c r="F48" s="49">
        <f>VLOOKUP(단체전!C48,'7.22(1R)'!$B$7:$Y$101,23,0)</f>
        <v>35</v>
      </c>
      <c r="G48" s="49">
        <f>VLOOKUP(C48,'7.23(FR)'!$B$7:$AY$102,24,0)</f>
        <v>84</v>
      </c>
      <c r="H48" s="49">
        <f>VLOOKUP(C48,'7.23(FR)'!$B$7:$AY$102,13,0)</f>
        <v>38</v>
      </c>
      <c r="I48" s="49">
        <f>VLOOKUP(C48,'7.23(FR)'!$B$7:$AY$102,23,0)</f>
        <v>46</v>
      </c>
      <c r="J48" s="145"/>
    </row>
    <row r="49" spans="1:10" ht="20.100000000000001" customHeight="1" x14ac:dyDescent="0.4">
      <c r="A49" s="140"/>
      <c r="B49" s="143"/>
      <c r="C49" s="51" t="s">
        <v>100</v>
      </c>
      <c r="D49" s="49">
        <f>VLOOKUP(C49,'7.22(1R)'!$B$7:$Y$101,24,0)</f>
        <v>70</v>
      </c>
      <c r="E49" s="51">
        <f>VLOOKUP(단체전!C49,'7.22(1R)'!$B$7:$Y$101,13,0)</f>
        <v>36</v>
      </c>
      <c r="F49" s="51">
        <f>VLOOKUP(단체전!C49,'7.22(1R)'!$B$7:$Y$101,23,0)</f>
        <v>34</v>
      </c>
      <c r="G49" s="51">
        <f>VLOOKUP(C49,'7.23(FR)'!$B$7:$AY$102,24,0)</f>
        <v>71</v>
      </c>
      <c r="H49" s="51">
        <f>VLOOKUP(C49,'7.23(FR)'!$B$7:$AY$102,13,0)</f>
        <v>37</v>
      </c>
      <c r="I49" s="51">
        <f>VLOOKUP(C49,'7.23(FR)'!$B$7:$AY$102,23,0)</f>
        <v>34</v>
      </c>
      <c r="J49" s="145"/>
    </row>
    <row r="50" spans="1:10" ht="20.100000000000001" customHeight="1" thickBot="1" x14ac:dyDescent="0.45">
      <c r="A50" s="141"/>
      <c r="B50" s="144"/>
      <c r="C50" s="52" t="s">
        <v>46</v>
      </c>
      <c r="D50" s="122">
        <f>SUM(SMALL(D46:D49,{1,2,3}))</f>
        <v>214</v>
      </c>
      <c r="E50" s="123"/>
      <c r="F50" s="124"/>
      <c r="G50" s="122">
        <f>SUM(SMALL(G46:G49,{1,2,3}))</f>
        <v>226</v>
      </c>
      <c r="H50" s="123"/>
      <c r="I50" s="124"/>
      <c r="J50" s="146"/>
    </row>
    <row r="51" spans="1:10" ht="20.100000000000001" customHeight="1" thickTop="1" x14ac:dyDescent="0.4">
      <c r="A51" s="139">
        <f t="shared" ref="A51" si="16">RANK(J51,$J$6:$J$90,1)</f>
        <v>4</v>
      </c>
      <c r="B51" s="147" t="s">
        <v>214</v>
      </c>
      <c r="C51" s="50" t="s">
        <v>242</v>
      </c>
      <c r="D51" s="50">
        <f>VLOOKUP(C51,'7.22(1R)'!$B$7:$Y$101,24,0)</f>
        <v>70</v>
      </c>
      <c r="E51" s="50">
        <f>VLOOKUP(단체전!C51,'7.22(1R)'!$B$7:$Y$101,13,0)</f>
        <v>34</v>
      </c>
      <c r="F51" s="50">
        <f>VLOOKUP(단체전!C51,'7.22(1R)'!$B$7:$Y$101,23,0)</f>
        <v>36</v>
      </c>
      <c r="G51" s="49">
        <f>VLOOKUP(C51,'7.23(FR)'!$B$7:$AY$102,24,0)</f>
        <v>78</v>
      </c>
      <c r="H51" s="49">
        <f>VLOOKUP(C51,'7.23(FR)'!$B$7:$AY$102,13,0)</f>
        <v>40</v>
      </c>
      <c r="I51" s="49">
        <f>VLOOKUP(C51,'7.23(FR)'!$B$7:$AY$102,23,0)</f>
        <v>38</v>
      </c>
      <c r="J51" s="145">
        <f t="shared" ref="J51" si="17">SUM(D55:I55)</f>
        <v>453</v>
      </c>
    </row>
    <row r="52" spans="1:10" ht="20.100000000000001" customHeight="1" x14ac:dyDescent="0.4">
      <c r="A52" s="140"/>
      <c r="B52" s="143"/>
      <c r="C52" s="49" t="s">
        <v>243</v>
      </c>
      <c r="D52" s="49">
        <f>VLOOKUP(C52,'7.22(1R)'!$B$7:$Y$101,24,0)</f>
        <v>83</v>
      </c>
      <c r="E52" s="49">
        <f>VLOOKUP(단체전!C52,'7.22(1R)'!$B$7:$Y$101,13,0)</f>
        <v>42</v>
      </c>
      <c r="F52" s="49">
        <f>VLOOKUP(단체전!C52,'7.22(1R)'!$B$7:$Y$101,23,0)</f>
        <v>41</v>
      </c>
      <c r="G52" s="49">
        <f>VLOOKUP(C52,'7.23(FR)'!$B$7:$AY$102,24,0)</f>
        <v>76</v>
      </c>
      <c r="H52" s="49">
        <f>VLOOKUP(C52,'7.23(FR)'!$B$7:$AY$102,13,0)</f>
        <v>37</v>
      </c>
      <c r="I52" s="49">
        <f>VLOOKUP(C52,'7.23(FR)'!$B$7:$AY$102,23,0)</f>
        <v>39</v>
      </c>
      <c r="J52" s="145"/>
    </row>
    <row r="53" spans="1:10" ht="20.100000000000001" customHeight="1" x14ac:dyDescent="0.4">
      <c r="A53" s="140"/>
      <c r="B53" s="143"/>
      <c r="C53" s="49" t="s">
        <v>12</v>
      </c>
      <c r="D53" s="49">
        <f>VLOOKUP(C53,'7.22(1R)'!$B$7:$Y$101,24,0)</f>
        <v>77</v>
      </c>
      <c r="E53" s="49">
        <f>VLOOKUP(단체전!C53,'7.22(1R)'!$B$7:$Y$101,13,0)</f>
        <v>41</v>
      </c>
      <c r="F53" s="49">
        <f>VLOOKUP(단체전!C53,'7.22(1R)'!$B$7:$Y$101,23,0)</f>
        <v>36</v>
      </c>
      <c r="G53" s="49">
        <f>VLOOKUP(C53,'7.23(FR)'!$B$7:$AY$102,24,0)</f>
        <v>69</v>
      </c>
      <c r="H53" s="49">
        <f>VLOOKUP(C53,'7.23(FR)'!$B$7:$AY$102,13,0)</f>
        <v>35</v>
      </c>
      <c r="I53" s="49">
        <f>VLOOKUP(C53,'7.23(FR)'!$B$7:$AY$102,23,0)</f>
        <v>34</v>
      </c>
      <c r="J53" s="145"/>
    </row>
    <row r="54" spans="1:10" ht="20.100000000000001" customHeight="1" x14ac:dyDescent="0.4">
      <c r="A54" s="140"/>
      <c r="B54" s="143"/>
      <c r="C54" s="51" t="s">
        <v>244</v>
      </c>
      <c r="D54" s="49">
        <f>VLOOKUP(C54,'7.22(1R)'!$B$7:$Y$101,24,0)</f>
        <v>85</v>
      </c>
      <c r="E54" s="51">
        <f>VLOOKUP(단체전!C54,'7.22(1R)'!$B$7:$Y$101,13,0)</f>
        <v>43</v>
      </c>
      <c r="F54" s="51">
        <f>VLOOKUP(단체전!C54,'7.22(1R)'!$B$7:$Y$101,23,0)</f>
        <v>42</v>
      </c>
      <c r="G54" s="51">
        <f>VLOOKUP(C54,'7.23(FR)'!$B$7:$AY$102,24,0)</f>
        <v>81</v>
      </c>
      <c r="H54" s="51">
        <f>VLOOKUP(C54,'7.23(FR)'!$B$7:$AY$102,13,0)</f>
        <v>43</v>
      </c>
      <c r="I54" s="51">
        <f>VLOOKUP(C54,'7.23(FR)'!$B$7:$AY$102,23,0)</f>
        <v>38</v>
      </c>
      <c r="J54" s="145"/>
    </row>
    <row r="55" spans="1:10" ht="20.100000000000001" customHeight="1" thickBot="1" x14ac:dyDescent="0.45">
      <c r="A55" s="141"/>
      <c r="B55" s="144"/>
      <c r="C55" s="52" t="s">
        <v>47</v>
      </c>
      <c r="D55" s="122">
        <f>SUM(SMALL(D51:D54,{1,2,3}))</f>
        <v>230</v>
      </c>
      <c r="E55" s="123"/>
      <c r="F55" s="124"/>
      <c r="G55" s="122">
        <f>SUM(SMALL(G51:G54,{1,2,3}))</f>
        <v>223</v>
      </c>
      <c r="H55" s="123"/>
      <c r="I55" s="124"/>
      <c r="J55" s="146"/>
    </row>
    <row r="56" spans="1:10" ht="20.100000000000001" customHeight="1" thickTop="1" x14ac:dyDescent="0.4">
      <c r="A56" s="139">
        <f t="shared" ref="A56" si="18">RANK(J56,$J$6:$J$90,1)</f>
        <v>17</v>
      </c>
      <c r="B56" s="148" t="s">
        <v>215</v>
      </c>
      <c r="C56" s="50" t="s">
        <v>245</v>
      </c>
      <c r="D56" s="50">
        <f>VLOOKUP(C56,'7.22(1R)'!$B$7:$Y$101,24,0)</f>
        <v>90</v>
      </c>
      <c r="E56" s="50">
        <f>VLOOKUP(단체전!C56,'7.22(1R)'!$B$7:$Y$101,13,0)</f>
        <v>44</v>
      </c>
      <c r="F56" s="50">
        <f>VLOOKUP(단체전!C56,'7.22(1R)'!$B$7:$Y$101,23,0)</f>
        <v>46</v>
      </c>
      <c r="G56" s="49">
        <f>VLOOKUP(C56,'7.23(FR)'!$B$7:$AY$102,24,0)</f>
        <v>81</v>
      </c>
      <c r="H56" s="49">
        <f>VLOOKUP(C56,'7.23(FR)'!$B$7:$AY$102,13,0)</f>
        <v>37</v>
      </c>
      <c r="I56" s="49">
        <f>VLOOKUP(C56,'7.23(FR)'!$B$7:$AY$102,23,0)</f>
        <v>44</v>
      </c>
      <c r="J56" s="145">
        <f t="shared" ref="J56" si="19">SUM(D60:I60)</f>
        <v>482</v>
      </c>
    </row>
    <row r="57" spans="1:10" ht="20.100000000000001" customHeight="1" x14ac:dyDescent="0.4">
      <c r="A57" s="140"/>
      <c r="B57" s="143"/>
      <c r="C57" s="49" t="s">
        <v>246</v>
      </c>
      <c r="D57" s="49">
        <f>VLOOKUP(C57,'7.22(1R)'!$B$7:$Y$101,24,0)</f>
        <v>81</v>
      </c>
      <c r="E57" s="49">
        <f>VLOOKUP(단체전!C57,'7.22(1R)'!$B$7:$Y$101,13,0)</f>
        <v>39</v>
      </c>
      <c r="F57" s="49">
        <f>VLOOKUP(단체전!C57,'7.22(1R)'!$B$7:$Y$101,23,0)</f>
        <v>42</v>
      </c>
      <c r="G57" s="49">
        <f>VLOOKUP(C57,'7.23(FR)'!$B$7:$AY$102,24,0)</f>
        <v>88</v>
      </c>
      <c r="H57" s="49">
        <f>VLOOKUP(C57,'7.23(FR)'!$B$7:$AY$102,13,0)</f>
        <v>43</v>
      </c>
      <c r="I57" s="49">
        <f>VLOOKUP(C57,'7.23(FR)'!$B$7:$AY$102,23,0)</f>
        <v>45</v>
      </c>
      <c r="J57" s="145"/>
    </row>
    <row r="58" spans="1:10" ht="20.100000000000001" customHeight="1" x14ac:dyDescent="0.4">
      <c r="A58" s="140"/>
      <c r="B58" s="143"/>
      <c r="C58" s="49" t="s">
        <v>247</v>
      </c>
      <c r="D58" s="49">
        <f>VLOOKUP(C58,'7.22(1R)'!$B$7:$Y$101,24,0)</f>
        <v>73</v>
      </c>
      <c r="E58" s="49">
        <f>VLOOKUP(단체전!C58,'7.22(1R)'!$B$7:$Y$101,13,0)</f>
        <v>36</v>
      </c>
      <c r="F58" s="49">
        <f>VLOOKUP(단체전!C58,'7.22(1R)'!$B$7:$Y$101,23,0)</f>
        <v>37</v>
      </c>
      <c r="G58" s="49">
        <f>VLOOKUP(C58,'7.23(FR)'!$B$7:$AY$102,24,0)</f>
        <v>80</v>
      </c>
      <c r="H58" s="49">
        <f>VLOOKUP(C58,'7.23(FR)'!$B$7:$AY$102,13,0)</f>
        <v>37</v>
      </c>
      <c r="I58" s="49">
        <f>VLOOKUP(C58,'7.23(FR)'!$B$7:$AY$102,23,0)</f>
        <v>43</v>
      </c>
      <c r="J58" s="145"/>
    </row>
    <row r="59" spans="1:10" ht="20.100000000000001" customHeight="1" x14ac:dyDescent="0.4">
      <c r="A59" s="140"/>
      <c r="B59" s="143"/>
      <c r="C59" s="51" t="s">
        <v>248</v>
      </c>
      <c r="D59" s="49">
        <f>VLOOKUP(C59,'7.22(1R)'!$B$7:$Y$101,24,0)</f>
        <v>86</v>
      </c>
      <c r="E59" s="51">
        <f>VLOOKUP(단체전!C59,'7.22(1R)'!$B$7:$Y$101,13,0)</f>
        <v>40</v>
      </c>
      <c r="F59" s="51">
        <f>VLOOKUP(단체전!C59,'7.22(1R)'!$B$7:$Y$101,23,0)</f>
        <v>46</v>
      </c>
      <c r="G59" s="51">
        <f>VLOOKUP(C59,'7.23(FR)'!$B$7:$AY$102,24,0)</f>
        <v>81</v>
      </c>
      <c r="H59" s="51">
        <f>VLOOKUP(C59,'7.23(FR)'!$B$7:$AY$102,13,0)</f>
        <v>35</v>
      </c>
      <c r="I59" s="51">
        <f>VLOOKUP(C59,'7.23(FR)'!$B$7:$AY$102,23,0)</f>
        <v>46</v>
      </c>
      <c r="J59" s="145"/>
    </row>
    <row r="60" spans="1:10" ht="20.100000000000001" customHeight="1" thickBot="1" x14ac:dyDescent="0.45">
      <c r="A60" s="141"/>
      <c r="B60" s="144"/>
      <c r="C60" s="52" t="s">
        <v>48</v>
      </c>
      <c r="D60" s="122">
        <f>SUM(SMALL(D56:D59,{1,2,3}))</f>
        <v>240</v>
      </c>
      <c r="E60" s="123"/>
      <c r="F60" s="124"/>
      <c r="G60" s="122">
        <f>SUM(SMALL(G56:G59,{1,2,3}))</f>
        <v>242</v>
      </c>
      <c r="H60" s="123"/>
      <c r="I60" s="124"/>
      <c r="J60" s="146"/>
    </row>
    <row r="61" spans="1:10" ht="20.100000000000001" customHeight="1" thickTop="1" x14ac:dyDescent="0.4">
      <c r="A61" s="139">
        <f t="shared" ref="A61" si="20">RANK(J61,$J$6:$J$90,1)</f>
        <v>3</v>
      </c>
      <c r="B61" s="147" t="s">
        <v>216</v>
      </c>
      <c r="C61" s="50" t="s">
        <v>73</v>
      </c>
      <c r="D61" s="50">
        <f>VLOOKUP(C61,'7.22(1R)'!$B$7:$Y$101,24,0)</f>
        <v>71</v>
      </c>
      <c r="E61" s="50">
        <f>VLOOKUP(단체전!C61,'7.22(1R)'!$B$7:$Y$101,13,0)</f>
        <v>36</v>
      </c>
      <c r="F61" s="50">
        <f>VLOOKUP(단체전!C61,'7.22(1R)'!$B$7:$Y$101,23,0)</f>
        <v>35</v>
      </c>
      <c r="G61" s="49">
        <f>VLOOKUP(C61,'7.23(FR)'!$B$7:$AY$102,24,0)</f>
        <v>77</v>
      </c>
      <c r="H61" s="49">
        <f>VLOOKUP(C61,'7.23(FR)'!$B$7:$AY$102,13,0)</f>
        <v>39</v>
      </c>
      <c r="I61" s="49">
        <f>VLOOKUP(C61,'7.23(FR)'!$B$7:$AY$102,23,0)</f>
        <v>38</v>
      </c>
      <c r="J61" s="145">
        <f t="shared" ref="J61" si="21">SUM(D65:I65)</f>
        <v>452</v>
      </c>
    </row>
    <row r="62" spans="1:10" ht="20.100000000000001" customHeight="1" x14ac:dyDescent="0.4">
      <c r="A62" s="140"/>
      <c r="B62" s="143"/>
      <c r="C62" s="49" t="s">
        <v>249</v>
      </c>
      <c r="D62" s="49">
        <f>VLOOKUP(C62,'7.22(1R)'!$B$7:$Y$101,24,0)</f>
        <v>81</v>
      </c>
      <c r="E62" s="49">
        <f>VLOOKUP(단체전!C62,'7.22(1R)'!$B$7:$Y$101,13,0)</f>
        <v>39</v>
      </c>
      <c r="F62" s="49">
        <f>VLOOKUP(단체전!C62,'7.22(1R)'!$B$7:$Y$101,23,0)</f>
        <v>42</v>
      </c>
      <c r="G62" s="49">
        <f>VLOOKUP(C62,'7.23(FR)'!$B$7:$AY$102,24,0)</f>
        <v>75</v>
      </c>
      <c r="H62" s="49">
        <f>VLOOKUP(C62,'7.23(FR)'!$B$7:$AY$102,13,0)</f>
        <v>38</v>
      </c>
      <c r="I62" s="49">
        <f>VLOOKUP(C62,'7.23(FR)'!$B$7:$AY$102,23,0)</f>
        <v>37</v>
      </c>
      <c r="J62" s="145"/>
    </row>
    <row r="63" spans="1:10" ht="20.100000000000001" customHeight="1" x14ac:dyDescent="0.4">
      <c r="A63" s="140"/>
      <c r="B63" s="143"/>
      <c r="C63" s="49" t="s">
        <v>250</v>
      </c>
      <c r="D63" s="49">
        <f>VLOOKUP(C63,'7.22(1R)'!$B$7:$Y$101,24,0)</f>
        <v>73</v>
      </c>
      <c r="E63" s="49">
        <f>VLOOKUP(단체전!C63,'7.22(1R)'!$B$7:$Y$101,13,0)</f>
        <v>36</v>
      </c>
      <c r="F63" s="49">
        <f>VLOOKUP(단체전!C63,'7.22(1R)'!$B$7:$Y$101,23,0)</f>
        <v>37</v>
      </c>
      <c r="G63" s="49">
        <f>VLOOKUP(C63,'7.23(FR)'!$B$7:$AY$102,24,0)</f>
        <v>75</v>
      </c>
      <c r="H63" s="49">
        <f>VLOOKUP(C63,'7.23(FR)'!$B$7:$AY$102,13,0)</f>
        <v>37</v>
      </c>
      <c r="I63" s="49">
        <f>VLOOKUP(C63,'7.23(FR)'!$B$7:$AY$102,23,0)</f>
        <v>38</v>
      </c>
      <c r="J63" s="145"/>
    </row>
    <row r="64" spans="1:10" ht="20.100000000000001" customHeight="1" x14ac:dyDescent="0.4">
      <c r="A64" s="140"/>
      <c r="B64" s="143"/>
      <c r="C64" s="51" t="s">
        <v>251</v>
      </c>
      <c r="D64" s="49">
        <f>VLOOKUP(C64,'7.22(1R)'!$B$7:$Y$101,24,0)</f>
        <v>81</v>
      </c>
      <c r="E64" s="51">
        <f>VLOOKUP(단체전!C64,'7.22(1R)'!$B$7:$Y$101,13,0)</f>
        <v>41</v>
      </c>
      <c r="F64" s="51">
        <f>VLOOKUP(단체전!C64,'7.22(1R)'!$B$7:$Y$101,23,0)</f>
        <v>40</v>
      </c>
      <c r="G64" s="51">
        <f>VLOOKUP(C64,'7.23(FR)'!$B$7:$AY$102,24,0)</f>
        <v>80</v>
      </c>
      <c r="H64" s="51">
        <f>VLOOKUP(C64,'7.23(FR)'!$B$7:$AY$102,13,0)</f>
        <v>43</v>
      </c>
      <c r="I64" s="51">
        <f>VLOOKUP(C64,'7.23(FR)'!$B$7:$AY$102,23,0)</f>
        <v>37</v>
      </c>
      <c r="J64" s="145"/>
    </row>
    <row r="65" spans="1:10" ht="20.100000000000001" customHeight="1" thickBot="1" x14ac:dyDescent="0.45">
      <c r="A65" s="141"/>
      <c r="B65" s="144"/>
      <c r="C65" s="52" t="s">
        <v>46</v>
      </c>
      <c r="D65" s="122">
        <f>SUM(SMALL(D61:D64,{1,2,3}))</f>
        <v>225</v>
      </c>
      <c r="E65" s="123"/>
      <c r="F65" s="124"/>
      <c r="G65" s="122">
        <f>SUM(SMALL(G61:G64,{1,2,3}))</f>
        <v>227</v>
      </c>
      <c r="H65" s="123"/>
      <c r="I65" s="124"/>
      <c r="J65" s="146"/>
    </row>
    <row r="66" spans="1:10" ht="20.100000000000001" customHeight="1" thickTop="1" x14ac:dyDescent="0.4">
      <c r="A66" s="139">
        <f t="shared" ref="A66" si="22">RANK(J66,$J$6:$J$90,1)</f>
        <v>12</v>
      </c>
      <c r="B66" s="147" t="s">
        <v>217</v>
      </c>
      <c r="C66" s="50" t="s">
        <v>28</v>
      </c>
      <c r="D66" s="50">
        <f>VLOOKUP(C66,'7.22(1R)'!$B$7:$Y$101,24,0)</f>
        <v>77</v>
      </c>
      <c r="E66" s="50">
        <f>VLOOKUP(단체전!C66,'7.22(1R)'!$B$7:$Y$101,13,0)</f>
        <v>35</v>
      </c>
      <c r="F66" s="50">
        <f>VLOOKUP(단체전!C66,'7.22(1R)'!$B$7:$Y$101,23,0)</f>
        <v>42</v>
      </c>
      <c r="G66" s="49">
        <f>VLOOKUP(C66,'7.23(FR)'!$B$7:$AY$102,24,0)</f>
        <v>82</v>
      </c>
      <c r="H66" s="49">
        <f>VLOOKUP(C66,'7.23(FR)'!$B$7:$AY$102,13,0)</f>
        <v>45</v>
      </c>
      <c r="I66" s="49">
        <f>VLOOKUP(C66,'7.23(FR)'!$B$7:$AY$102,23,0)</f>
        <v>37</v>
      </c>
      <c r="J66" s="145">
        <f t="shared" ref="J66" si="23">SUM(D70:I70)</f>
        <v>465</v>
      </c>
    </row>
    <row r="67" spans="1:10" ht="20.100000000000001" customHeight="1" x14ac:dyDescent="0.4">
      <c r="A67" s="140"/>
      <c r="B67" s="143"/>
      <c r="C67" s="49" t="s">
        <v>15</v>
      </c>
      <c r="D67" s="49">
        <f>VLOOKUP(C67,'7.22(1R)'!$B$7:$Y$101,24,0)</f>
        <v>78</v>
      </c>
      <c r="E67" s="49">
        <f>VLOOKUP(단체전!C67,'7.22(1R)'!$B$7:$Y$101,13,0)</f>
        <v>38</v>
      </c>
      <c r="F67" s="49">
        <f>VLOOKUP(단체전!C67,'7.22(1R)'!$B$7:$Y$101,23,0)</f>
        <v>40</v>
      </c>
      <c r="G67" s="49">
        <f>VLOOKUP(C67,'7.23(FR)'!$B$7:$AY$102,24,0)</f>
        <v>77</v>
      </c>
      <c r="H67" s="49">
        <f>VLOOKUP(C67,'7.23(FR)'!$B$7:$AY$102,13,0)</f>
        <v>37</v>
      </c>
      <c r="I67" s="49">
        <f>VLOOKUP(C67,'7.23(FR)'!$B$7:$AY$102,23,0)</f>
        <v>40</v>
      </c>
      <c r="J67" s="145"/>
    </row>
    <row r="68" spans="1:10" ht="20.100000000000001" customHeight="1" x14ac:dyDescent="0.4">
      <c r="A68" s="140"/>
      <c r="B68" s="143"/>
      <c r="C68" s="49" t="s">
        <v>14</v>
      </c>
      <c r="D68" s="49">
        <f>VLOOKUP(C68,'7.22(1R)'!$B$7:$Y$101,24,0)</f>
        <v>81</v>
      </c>
      <c r="E68" s="49">
        <f>VLOOKUP(단체전!C68,'7.22(1R)'!$B$7:$Y$101,13,0)</f>
        <v>40</v>
      </c>
      <c r="F68" s="49">
        <f>VLOOKUP(단체전!C68,'7.22(1R)'!$B$7:$Y$101,23,0)</f>
        <v>41</v>
      </c>
      <c r="G68" s="49">
        <f>VLOOKUP(C68,'7.23(FR)'!$B$7:$AY$102,24,0)</f>
        <v>79</v>
      </c>
      <c r="H68" s="49">
        <f>VLOOKUP(C68,'7.23(FR)'!$B$7:$AY$102,13,0)</f>
        <v>38</v>
      </c>
      <c r="I68" s="49">
        <f>VLOOKUP(C68,'7.23(FR)'!$B$7:$AY$102,23,0)</f>
        <v>41</v>
      </c>
      <c r="J68" s="145"/>
    </row>
    <row r="69" spans="1:10" ht="20.100000000000001" customHeight="1" x14ac:dyDescent="0.4">
      <c r="A69" s="140"/>
      <c r="B69" s="143"/>
      <c r="C69" s="51" t="s">
        <v>74</v>
      </c>
      <c r="D69" s="49">
        <f>VLOOKUP(C69,'7.22(1R)'!$B$7:$Y$101,24,0)</f>
        <v>73</v>
      </c>
      <c r="E69" s="51">
        <f>VLOOKUP(단체전!C69,'7.22(1R)'!$B$7:$Y$101,13,0)</f>
        <v>37</v>
      </c>
      <c r="F69" s="51">
        <f>VLOOKUP(단체전!C69,'7.22(1R)'!$B$7:$Y$101,23,0)</f>
        <v>36</v>
      </c>
      <c r="G69" s="51">
        <f>VLOOKUP(C69,'7.23(FR)'!$B$7:$AY$102,24,0)</f>
        <v>81</v>
      </c>
      <c r="H69" s="51">
        <f>VLOOKUP(C69,'7.23(FR)'!$B$7:$AY$102,13,0)</f>
        <v>42</v>
      </c>
      <c r="I69" s="51">
        <f>VLOOKUP(C69,'7.23(FR)'!$B$7:$AY$102,23,0)</f>
        <v>39</v>
      </c>
      <c r="J69" s="145"/>
    </row>
    <row r="70" spans="1:10" ht="20.100000000000001" customHeight="1" thickBot="1" x14ac:dyDescent="0.45">
      <c r="A70" s="141"/>
      <c r="B70" s="144"/>
      <c r="C70" s="52" t="s">
        <v>38</v>
      </c>
      <c r="D70" s="122">
        <f>SUM(SMALL(D66:D69,{1,2,3}))</f>
        <v>228</v>
      </c>
      <c r="E70" s="123"/>
      <c r="F70" s="124"/>
      <c r="G70" s="122">
        <f>SUM(SMALL(G66:G69,{1,2,3}))</f>
        <v>237</v>
      </c>
      <c r="H70" s="123"/>
      <c r="I70" s="124"/>
      <c r="J70" s="146"/>
    </row>
    <row r="71" spans="1:10" ht="20.100000000000001" customHeight="1" thickTop="1" x14ac:dyDescent="0.4">
      <c r="A71" s="139">
        <f t="shared" ref="A71" si="24">RANK(J71,$J$6:$J$90,1)</f>
        <v>2</v>
      </c>
      <c r="B71" s="147" t="s">
        <v>218</v>
      </c>
      <c r="C71" s="50" t="s">
        <v>252</v>
      </c>
      <c r="D71" s="50">
        <f>VLOOKUP(C71,'7.22(1R)'!$B$7:$Y$101,24,0)</f>
        <v>82</v>
      </c>
      <c r="E71" s="50">
        <f>VLOOKUP(단체전!C71,'7.22(1R)'!$B$7:$Y$101,13,0)</f>
        <v>41</v>
      </c>
      <c r="F71" s="50">
        <f>VLOOKUP(단체전!C71,'7.22(1R)'!$B$7:$Y$101,23,0)</f>
        <v>41</v>
      </c>
      <c r="G71" s="49">
        <f>VLOOKUP(C71,'7.23(FR)'!$B$7:$AY$102,24,0)</f>
        <v>78</v>
      </c>
      <c r="H71" s="49">
        <f>VLOOKUP(C71,'7.23(FR)'!$B$7:$AY$102,13,0)</f>
        <v>38</v>
      </c>
      <c r="I71" s="49">
        <f>VLOOKUP(C71,'7.23(FR)'!$B$7:$AY$102,23,0)</f>
        <v>40</v>
      </c>
      <c r="J71" s="145">
        <f t="shared" ref="J71" si="25">SUM(D75:I75)</f>
        <v>450</v>
      </c>
    </row>
    <row r="72" spans="1:10" ht="20.100000000000001" customHeight="1" x14ac:dyDescent="0.4">
      <c r="A72" s="140"/>
      <c r="B72" s="143"/>
      <c r="C72" s="49" t="s">
        <v>20</v>
      </c>
      <c r="D72" s="49">
        <f>VLOOKUP(C72,'7.22(1R)'!$B$7:$Y$101,24,0)</f>
        <v>73</v>
      </c>
      <c r="E72" s="49">
        <f>VLOOKUP(단체전!C72,'7.22(1R)'!$B$7:$Y$101,13,0)</f>
        <v>38</v>
      </c>
      <c r="F72" s="49">
        <f>VLOOKUP(단체전!C72,'7.22(1R)'!$B$7:$Y$101,23,0)</f>
        <v>35</v>
      </c>
      <c r="G72" s="49">
        <f>VLOOKUP(C72,'7.23(FR)'!$B$7:$AY$102,24,0)</f>
        <v>73</v>
      </c>
      <c r="H72" s="49">
        <f>VLOOKUP(C72,'7.23(FR)'!$B$7:$AY$102,13,0)</f>
        <v>35</v>
      </c>
      <c r="I72" s="49">
        <f>VLOOKUP(C72,'7.23(FR)'!$B$7:$AY$102,23,0)</f>
        <v>38</v>
      </c>
      <c r="J72" s="145"/>
    </row>
    <row r="73" spans="1:10" ht="20.100000000000001" customHeight="1" x14ac:dyDescent="0.4">
      <c r="A73" s="140"/>
      <c r="B73" s="143"/>
      <c r="C73" s="49" t="s">
        <v>253</v>
      </c>
      <c r="D73" s="49">
        <f>VLOOKUP(C73,'7.22(1R)'!$B$7:$Y$101,24,0)</f>
        <v>81</v>
      </c>
      <c r="E73" s="49">
        <f>VLOOKUP(단체전!C73,'7.22(1R)'!$B$7:$Y$101,13,0)</f>
        <v>36</v>
      </c>
      <c r="F73" s="49">
        <f>VLOOKUP(단체전!C73,'7.22(1R)'!$B$7:$Y$101,23,0)</f>
        <v>45</v>
      </c>
      <c r="G73" s="49">
        <f>VLOOKUP(C73,'7.23(FR)'!$B$7:$AY$102,24,0)</f>
        <v>78</v>
      </c>
      <c r="H73" s="49">
        <f>VLOOKUP(C73,'7.23(FR)'!$B$7:$AY$102,13,0)</f>
        <v>38</v>
      </c>
      <c r="I73" s="49">
        <f>VLOOKUP(C73,'7.23(FR)'!$B$7:$AY$102,23,0)</f>
        <v>40</v>
      </c>
      <c r="J73" s="145"/>
    </row>
    <row r="74" spans="1:10" ht="20.100000000000001" customHeight="1" x14ac:dyDescent="0.4">
      <c r="A74" s="140"/>
      <c r="B74" s="143"/>
      <c r="C74" s="51" t="s">
        <v>75</v>
      </c>
      <c r="D74" s="49">
        <f>VLOOKUP(C74,'7.22(1R)'!$B$7:$Y$101,24,0)</f>
        <v>75</v>
      </c>
      <c r="E74" s="51">
        <f>VLOOKUP(단체전!C74,'7.22(1R)'!$B$7:$Y$101,13,0)</f>
        <v>35</v>
      </c>
      <c r="F74" s="51">
        <f>VLOOKUP(단체전!C74,'7.22(1R)'!$B$7:$Y$101,23,0)</f>
        <v>40</v>
      </c>
      <c r="G74" s="51">
        <f>VLOOKUP(C74,'7.23(FR)'!$B$7:$AY$102,24,0)</f>
        <v>70</v>
      </c>
      <c r="H74" s="51">
        <f>VLOOKUP(C74,'7.23(FR)'!$B$7:$AY$102,13,0)</f>
        <v>35</v>
      </c>
      <c r="I74" s="51">
        <f>VLOOKUP(C74,'7.23(FR)'!$B$7:$AY$102,23,0)</f>
        <v>35</v>
      </c>
      <c r="J74" s="145"/>
    </row>
    <row r="75" spans="1:10" ht="20.100000000000001" customHeight="1" thickBot="1" x14ac:dyDescent="0.45">
      <c r="A75" s="141"/>
      <c r="B75" s="144"/>
      <c r="C75" s="52" t="s">
        <v>49</v>
      </c>
      <c r="D75" s="122">
        <f>SUM(SMALL(D71:D74,{1,2,3}))</f>
        <v>229</v>
      </c>
      <c r="E75" s="123"/>
      <c r="F75" s="124"/>
      <c r="G75" s="122">
        <f>SUM(SMALL(G71:G74,{1,2,3}))</f>
        <v>221</v>
      </c>
      <c r="H75" s="123"/>
      <c r="I75" s="124"/>
      <c r="J75" s="146"/>
    </row>
    <row r="76" spans="1:10" ht="20.100000000000001" customHeight="1" thickTop="1" x14ac:dyDescent="0.4">
      <c r="A76" s="139">
        <f t="shared" ref="A76" si="26">RANK(J76,$J$6:$J$90,1)</f>
        <v>7</v>
      </c>
      <c r="B76" s="147" t="s">
        <v>219</v>
      </c>
      <c r="C76" s="50" t="s">
        <v>11</v>
      </c>
      <c r="D76" s="50">
        <f>VLOOKUP(C76,'7.22(1R)'!$B$7:$Y$101,24,0)</f>
        <v>79</v>
      </c>
      <c r="E76" s="50">
        <f>VLOOKUP(단체전!C76,'7.22(1R)'!$B$7:$Y$101,13,0)</f>
        <v>40</v>
      </c>
      <c r="F76" s="50">
        <f>VLOOKUP(단체전!C76,'7.22(1R)'!$B$7:$Y$101,23,0)</f>
        <v>39</v>
      </c>
      <c r="G76" s="49">
        <f>VLOOKUP(C76,'7.23(FR)'!$B$7:$AY$102,24,0)</f>
        <v>70</v>
      </c>
      <c r="H76" s="49">
        <f>VLOOKUP(C76,'7.23(FR)'!$B$7:$AY$102,13,0)</f>
        <v>36</v>
      </c>
      <c r="I76" s="49">
        <f>VLOOKUP(C76,'7.23(FR)'!$B$7:$AY$102,23,0)</f>
        <v>34</v>
      </c>
      <c r="J76" s="145">
        <f t="shared" ref="J76" si="27">SUM(D80:I80)</f>
        <v>456</v>
      </c>
    </row>
    <row r="77" spans="1:10" ht="20.100000000000001" customHeight="1" x14ac:dyDescent="0.4">
      <c r="A77" s="140"/>
      <c r="B77" s="143"/>
      <c r="C77" s="49" t="s">
        <v>254</v>
      </c>
      <c r="D77" s="49">
        <f>VLOOKUP(C77,'7.22(1R)'!$B$7:$Y$101,24,0)</f>
        <v>83</v>
      </c>
      <c r="E77" s="49">
        <f>VLOOKUP(단체전!C77,'7.22(1R)'!$B$7:$Y$101,13,0)</f>
        <v>41</v>
      </c>
      <c r="F77" s="49">
        <f>VLOOKUP(단체전!C77,'7.22(1R)'!$B$7:$Y$101,23,0)</f>
        <v>42</v>
      </c>
      <c r="G77" s="49">
        <f>VLOOKUP(C77,'7.23(FR)'!$B$7:$AY$102,24,0)</f>
        <v>81</v>
      </c>
      <c r="H77" s="49">
        <f>VLOOKUP(C77,'7.23(FR)'!$B$7:$AY$102,13,0)</f>
        <v>39</v>
      </c>
      <c r="I77" s="49">
        <f>VLOOKUP(C77,'7.23(FR)'!$B$7:$AY$102,23,0)</f>
        <v>42</v>
      </c>
      <c r="J77" s="145"/>
    </row>
    <row r="78" spans="1:10" ht="20.100000000000001" customHeight="1" x14ac:dyDescent="0.4">
      <c r="A78" s="140"/>
      <c r="B78" s="143"/>
      <c r="C78" s="49" t="s">
        <v>13</v>
      </c>
      <c r="D78" s="49">
        <f>VLOOKUP(C78,'7.22(1R)'!$B$7:$Y$101,24,0)</f>
        <v>75</v>
      </c>
      <c r="E78" s="49">
        <f>VLOOKUP(단체전!C78,'7.22(1R)'!$B$7:$Y$101,13,0)</f>
        <v>38</v>
      </c>
      <c r="F78" s="49">
        <f>VLOOKUP(단체전!C78,'7.22(1R)'!$B$7:$Y$101,23,0)</f>
        <v>37</v>
      </c>
      <c r="G78" s="49">
        <f>VLOOKUP(C78,'7.23(FR)'!$B$7:$AY$102,24,0)</f>
        <v>73</v>
      </c>
      <c r="H78" s="49">
        <f>VLOOKUP(C78,'7.23(FR)'!$B$7:$AY$102,13,0)</f>
        <v>35</v>
      </c>
      <c r="I78" s="49">
        <f>VLOOKUP(C78,'7.23(FR)'!$B$7:$AY$102,23,0)</f>
        <v>38</v>
      </c>
      <c r="J78" s="145"/>
    </row>
    <row r="79" spans="1:10" ht="20.100000000000001" customHeight="1" x14ac:dyDescent="0.4">
      <c r="A79" s="140"/>
      <c r="B79" s="143"/>
      <c r="C79" s="51" t="s">
        <v>97</v>
      </c>
      <c r="D79" s="49">
        <f>VLOOKUP(C79,'7.22(1R)'!$B$7:$Y$101,24,0)</f>
        <v>85</v>
      </c>
      <c r="E79" s="51">
        <f>VLOOKUP(단체전!C79,'7.22(1R)'!$B$7:$Y$101,13,0)</f>
        <v>45</v>
      </c>
      <c r="F79" s="51">
        <f>VLOOKUP(단체전!C79,'7.22(1R)'!$B$7:$Y$101,23,0)</f>
        <v>40</v>
      </c>
      <c r="G79" s="51">
        <f>VLOOKUP(C79,'7.23(FR)'!$B$7:$AY$102,24,0)</f>
        <v>76</v>
      </c>
      <c r="H79" s="51">
        <f>VLOOKUP(C79,'7.23(FR)'!$B$7:$AY$102,13,0)</f>
        <v>38</v>
      </c>
      <c r="I79" s="51">
        <f>VLOOKUP(C79,'7.23(FR)'!$B$7:$AY$102,23,0)</f>
        <v>38</v>
      </c>
      <c r="J79" s="145"/>
    </row>
    <row r="80" spans="1:10" ht="20.100000000000001" customHeight="1" thickBot="1" x14ac:dyDescent="0.45">
      <c r="A80" s="141"/>
      <c r="B80" s="144"/>
      <c r="C80" s="52" t="s">
        <v>50</v>
      </c>
      <c r="D80" s="122">
        <f>SUM(SMALL(D76:D79,{1,2,3}))</f>
        <v>237</v>
      </c>
      <c r="E80" s="123"/>
      <c r="F80" s="124"/>
      <c r="G80" s="122">
        <f>SUM(SMALL(G76:G79,{1,2,3}))</f>
        <v>219</v>
      </c>
      <c r="H80" s="123"/>
      <c r="I80" s="124"/>
      <c r="J80" s="146"/>
    </row>
    <row r="81" spans="1:10" ht="20.100000000000001" customHeight="1" thickTop="1" x14ac:dyDescent="0.4">
      <c r="A81" s="139">
        <f t="shared" ref="A81" si="28">RANK(J81,$J$6:$J$90,1)</f>
        <v>13</v>
      </c>
      <c r="B81" s="147" t="s">
        <v>96</v>
      </c>
      <c r="C81" s="50" t="s">
        <v>255</v>
      </c>
      <c r="D81" s="50">
        <f>VLOOKUP(C81,'7.22(1R)'!$B$7:$Y$101,24,0)</f>
        <v>89</v>
      </c>
      <c r="E81" s="50">
        <f>VLOOKUP(단체전!C81,'7.22(1R)'!$B$7:$Y$101,13,0)</f>
        <v>41</v>
      </c>
      <c r="F81" s="50">
        <f>VLOOKUP(단체전!C81,'7.22(1R)'!$B$7:$Y$101,23,0)</f>
        <v>48</v>
      </c>
      <c r="G81" s="49">
        <f>VLOOKUP(C81,'7.23(FR)'!$B$7:$AY$102,24,0)</f>
        <v>83</v>
      </c>
      <c r="H81" s="49">
        <f>VLOOKUP(C81,'7.23(FR)'!$B$7:$AY$102,13,0)</f>
        <v>42</v>
      </c>
      <c r="I81" s="49">
        <f>VLOOKUP(C81,'7.23(FR)'!$B$7:$AY$102,23,0)</f>
        <v>41</v>
      </c>
      <c r="J81" s="145">
        <f t="shared" ref="J81" si="29">SUM(D85:I85)</f>
        <v>467</v>
      </c>
    </row>
    <row r="82" spans="1:10" ht="20.100000000000001" customHeight="1" x14ac:dyDescent="0.4">
      <c r="A82" s="140"/>
      <c r="B82" s="143"/>
      <c r="C82" s="49" t="s">
        <v>69</v>
      </c>
      <c r="D82" s="49">
        <f>VLOOKUP(C82,'7.22(1R)'!$B$7:$Y$101,24,0)</f>
        <v>77</v>
      </c>
      <c r="E82" s="49">
        <f>VLOOKUP(단체전!C82,'7.22(1R)'!$B$7:$Y$101,13,0)</f>
        <v>38</v>
      </c>
      <c r="F82" s="49">
        <f>VLOOKUP(단체전!C82,'7.22(1R)'!$B$7:$Y$101,23,0)</f>
        <v>39</v>
      </c>
      <c r="G82" s="49">
        <f>VLOOKUP(C82,'7.23(FR)'!$B$7:$AY$102,24,0)</f>
        <v>78</v>
      </c>
      <c r="H82" s="49">
        <f>VLOOKUP(C82,'7.23(FR)'!$B$7:$AY$102,13,0)</f>
        <v>42</v>
      </c>
      <c r="I82" s="49">
        <f>VLOOKUP(C82,'7.23(FR)'!$B$7:$AY$102,23,0)</f>
        <v>36</v>
      </c>
      <c r="J82" s="145"/>
    </row>
    <row r="83" spans="1:10" ht="20.100000000000001" customHeight="1" x14ac:dyDescent="0.4">
      <c r="A83" s="140"/>
      <c r="B83" s="143"/>
      <c r="C83" s="49" t="s">
        <v>256</v>
      </c>
      <c r="D83" s="49">
        <f>VLOOKUP(C83,'7.22(1R)'!$B$7:$Y$101,24,0)</f>
        <v>77</v>
      </c>
      <c r="E83" s="49">
        <f>VLOOKUP(단체전!C83,'7.22(1R)'!$B$7:$Y$101,13,0)</f>
        <v>36</v>
      </c>
      <c r="F83" s="49">
        <f>VLOOKUP(단체전!C83,'7.22(1R)'!$B$7:$Y$101,23,0)</f>
        <v>41</v>
      </c>
      <c r="G83" s="49">
        <f>VLOOKUP(C83,'7.23(FR)'!$B$7:$AY$102,24,0)</f>
        <v>86</v>
      </c>
      <c r="H83" s="49">
        <f>VLOOKUP(C83,'7.23(FR)'!$B$7:$AY$102,13,0)</f>
        <v>44</v>
      </c>
      <c r="I83" s="49">
        <f>VLOOKUP(C83,'7.23(FR)'!$B$7:$AY$102,23,0)</f>
        <v>42</v>
      </c>
      <c r="J83" s="145"/>
    </row>
    <row r="84" spans="1:10" ht="20.100000000000001" customHeight="1" x14ac:dyDescent="0.4">
      <c r="A84" s="140"/>
      <c r="B84" s="143"/>
      <c r="C84" s="51" t="s">
        <v>93</v>
      </c>
      <c r="D84" s="49">
        <f>VLOOKUP(C84,'7.22(1R)'!$B$7:$Y$101,24,0)</f>
        <v>76</v>
      </c>
      <c r="E84" s="51">
        <f>VLOOKUP(단체전!C84,'7.22(1R)'!$B$7:$Y$101,13,0)</f>
        <v>36</v>
      </c>
      <c r="F84" s="51">
        <f>VLOOKUP(단체전!C84,'7.22(1R)'!$B$7:$Y$101,23,0)</f>
        <v>40</v>
      </c>
      <c r="G84" s="51">
        <f>VLOOKUP(C84,'7.23(FR)'!$B$7:$AY$102,24,0)</f>
        <v>76</v>
      </c>
      <c r="H84" s="51">
        <f>VLOOKUP(C84,'7.23(FR)'!$B$7:$AY$102,13,0)</f>
        <v>37</v>
      </c>
      <c r="I84" s="51">
        <f>VLOOKUP(C84,'7.23(FR)'!$B$7:$AY$102,23,0)</f>
        <v>39</v>
      </c>
      <c r="J84" s="145"/>
    </row>
    <row r="85" spans="1:10" ht="20.100000000000001" customHeight="1" thickBot="1" x14ac:dyDescent="0.45">
      <c r="A85" s="141"/>
      <c r="B85" s="144"/>
      <c r="C85" s="52" t="s">
        <v>51</v>
      </c>
      <c r="D85" s="122">
        <f>SUM(SMALL(D81:D84,{1,2,3}))</f>
        <v>230</v>
      </c>
      <c r="E85" s="123"/>
      <c r="F85" s="124"/>
      <c r="G85" s="122">
        <f>SUM(SMALL(G81:G84,{1,2,3}))</f>
        <v>237</v>
      </c>
      <c r="H85" s="123"/>
      <c r="I85" s="124"/>
      <c r="J85" s="146"/>
    </row>
    <row r="86" spans="1:10" ht="20.100000000000001" customHeight="1" thickTop="1" x14ac:dyDescent="0.4">
      <c r="A86" s="139">
        <f t="shared" ref="A86" si="30">RANK(J86,$J$6:$J$90,1)</f>
        <v>15</v>
      </c>
      <c r="B86" s="147" t="s">
        <v>220</v>
      </c>
      <c r="C86" s="50" t="s">
        <v>24</v>
      </c>
      <c r="D86" s="50">
        <f>VLOOKUP(C86,'7.22(1R)'!$B$7:$Y$101,24,0)</f>
        <v>78</v>
      </c>
      <c r="E86" s="50">
        <f>VLOOKUP(단체전!C86,'7.22(1R)'!$B$7:$Y$101,13,0)</f>
        <v>38</v>
      </c>
      <c r="F86" s="50">
        <f>VLOOKUP(단체전!C86,'7.22(1R)'!$B$7:$Y$101,23,0)</f>
        <v>40</v>
      </c>
      <c r="G86" s="49">
        <f>VLOOKUP(C86,'7.23(FR)'!$B$7:$AY$102,24,0)</f>
        <v>80</v>
      </c>
      <c r="H86" s="49">
        <f>VLOOKUP(C86,'7.23(FR)'!$B$7:$AY$102,13,0)</f>
        <v>36</v>
      </c>
      <c r="I86" s="49">
        <f>VLOOKUP(C86,'7.23(FR)'!$B$7:$AY$102,23,0)</f>
        <v>44</v>
      </c>
      <c r="J86" s="145">
        <f>SUM(D90:I90)</f>
        <v>474</v>
      </c>
    </row>
    <row r="87" spans="1:10" ht="20.100000000000001" customHeight="1" x14ac:dyDescent="0.4">
      <c r="A87" s="140"/>
      <c r="B87" s="143"/>
      <c r="C87" s="49" t="s">
        <v>29</v>
      </c>
      <c r="D87" s="49">
        <f>VLOOKUP(C87,'7.22(1R)'!$B$7:$Y$101,24,0)</f>
        <v>75</v>
      </c>
      <c r="E87" s="49">
        <f>VLOOKUP(단체전!C87,'7.22(1R)'!$B$7:$Y$101,13,0)</f>
        <v>36</v>
      </c>
      <c r="F87" s="49">
        <f>VLOOKUP(단체전!C87,'7.22(1R)'!$B$7:$Y$101,23,0)</f>
        <v>39</v>
      </c>
      <c r="G87" s="49">
        <f>VLOOKUP(C87,'7.23(FR)'!$B$7:$AY$102,24,0)</f>
        <v>84</v>
      </c>
      <c r="H87" s="49">
        <f>VLOOKUP(C87,'7.23(FR)'!$B$7:$AY$102,13,0)</f>
        <v>45</v>
      </c>
      <c r="I87" s="49">
        <f>VLOOKUP(C87,'7.23(FR)'!$B$7:$AY$102,23,0)</f>
        <v>39</v>
      </c>
      <c r="J87" s="145"/>
    </row>
    <row r="88" spans="1:10" ht="20.100000000000001" customHeight="1" x14ac:dyDescent="0.4">
      <c r="A88" s="140"/>
      <c r="B88" s="143"/>
      <c r="C88" s="49" t="s">
        <v>103</v>
      </c>
      <c r="D88" s="49">
        <f>VLOOKUP(C88,'7.22(1R)'!$B$7:$Y$101,24,0)</f>
        <v>84</v>
      </c>
      <c r="E88" s="49">
        <f>VLOOKUP(단체전!C88,'7.22(1R)'!$B$7:$Y$101,13,0)</f>
        <v>42</v>
      </c>
      <c r="F88" s="49">
        <f>VLOOKUP(단체전!C88,'7.22(1R)'!$B$7:$Y$101,23,0)</f>
        <v>42</v>
      </c>
      <c r="G88" s="49">
        <f>VLOOKUP(C88,'7.23(FR)'!$B$7:$AY$102,24,0)</f>
        <v>86</v>
      </c>
      <c r="H88" s="49">
        <f>VLOOKUP(C88,'7.23(FR)'!$B$7:$AY$102,13,0)</f>
        <v>42</v>
      </c>
      <c r="I88" s="49">
        <f>VLOOKUP(C88,'7.23(FR)'!$B$7:$AY$102,23,0)</f>
        <v>44</v>
      </c>
      <c r="J88" s="145"/>
    </row>
    <row r="89" spans="1:10" ht="20.100000000000001" customHeight="1" x14ac:dyDescent="0.4">
      <c r="A89" s="140"/>
      <c r="B89" s="143"/>
      <c r="C89" s="51" t="s">
        <v>78</v>
      </c>
      <c r="D89" s="49">
        <f>VLOOKUP(C89,'7.22(1R)'!$B$7:$Y$101,24,0)</f>
        <v>84</v>
      </c>
      <c r="E89" s="51">
        <f>VLOOKUP(단체전!C89,'7.22(1R)'!$B$7:$Y$101,13,0)</f>
        <v>44</v>
      </c>
      <c r="F89" s="51">
        <f>VLOOKUP(단체전!C89,'7.22(1R)'!$B$7:$Y$101,23,0)</f>
        <v>40</v>
      </c>
      <c r="G89" s="51">
        <f>VLOOKUP(C89,'7.23(FR)'!$B$7:$AY$102,24,0)</f>
        <v>73</v>
      </c>
      <c r="H89" s="51">
        <f>VLOOKUP(C89,'7.23(FR)'!$B$7:$AY$102,13,0)</f>
        <v>35</v>
      </c>
      <c r="I89" s="51">
        <f>VLOOKUP(C89,'7.23(FR)'!$B$7:$AY$102,23,0)</f>
        <v>38</v>
      </c>
      <c r="J89" s="145"/>
    </row>
    <row r="90" spans="1:10" ht="20.100000000000001" customHeight="1" x14ac:dyDescent="0.4">
      <c r="A90" s="141"/>
      <c r="B90" s="144"/>
      <c r="C90" s="52" t="s">
        <v>52</v>
      </c>
      <c r="D90" s="122">
        <f>SUM(SMALL(D86:D89,{1,2,3}))</f>
        <v>237</v>
      </c>
      <c r="E90" s="123"/>
      <c r="F90" s="124"/>
      <c r="G90" s="122">
        <f>SUM(SMALL(G86:G89,{1,2,3}))</f>
        <v>237</v>
      </c>
      <c r="H90" s="123"/>
      <c r="I90" s="124"/>
      <c r="J90" s="146"/>
    </row>
    <row r="91" spans="1:10" ht="20.100000000000001" customHeight="1" x14ac:dyDescent="0.4">
      <c r="A91" s="149" t="e">
        <f>RANK(J91,$J$6:$J$105,1)</f>
        <v>#N/A</v>
      </c>
      <c r="B91" s="147"/>
      <c r="C91" s="50"/>
      <c r="D91" s="50" t="e">
        <f>VLOOKUP(C91,'7.22(1R)'!$B$7:$Y$101,24,0)</f>
        <v>#N/A</v>
      </c>
      <c r="E91" s="50" t="e">
        <f>VLOOKUP(단체전!C91,'7.22(1R)'!$B$7:$Y$101,13,0)</f>
        <v>#N/A</v>
      </c>
      <c r="F91" s="50" t="e">
        <f>VLOOKUP(단체전!C91,'7.22(1R)'!$B$7:$Y$101,23,0)</f>
        <v>#N/A</v>
      </c>
      <c r="G91" s="49" t="e">
        <f>VLOOKUP(C91,'7.23(FR)'!$B$7:$AY$102,24,0)</f>
        <v>#N/A</v>
      </c>
      <c r="H91" s="49" t="e">
        <f>VLOOKUP(C91,'7.23(FR)'!$B$7:$AY$102,13,0)</f>
        <v>#N/A</v>
      </c>
      <c r="I91" s="49" t="e">
        <f>VLOOKUP(C91,'7.23(FR)'!$B$7:$AY$102,23,0)</f>
        <v>#N/A</v>
      </c>
      <c r="J91" s="145" t="e">
        <f t="shared" ref="J91" si="31">SUM(D95:I95)</f>
        <v>#N/A</v>
      </c>
    </row>
    <row r="92" spans="1:10" ht="20.100000000000001" customHeight="1" x14ac:dyDescent="0.4">
      <c r="A92" s="149"/>
      <c r="B92" s="143"/>
      <c r="C92" s="49"/>
      <c r="D92" s="49" t="e">
        <f>VLOOKUP(C92,'7.22(1R)'!$B$7:$Y$101,24,0)</f>
        <v>#N/A</v>
      </c>
      <c r="E92" s="49" t="e">
        <f>VLOOKUP(단체전!C92,'7.22(1R)'!$B$7:$Y$101,13,0)</f>
        <v>#N/A</v>
      </c>
      <c r="F92" s="49" t="e">
        <f>VLOOKUP(단체전!C92,'7.22(1R)'!$B$7:$Y$101,23,0)</f>
        <v>#N/A</v>
      </c>
      <c r="G92" s="49" t="e">
        <f>VLOOKUP(C92,'7.23(FR)'!$B$7:$AY$102,24,0)</f>
        <v>#N/A</v>
      </c>
      <c r="H92" s="49" t="e">
        <f>VLOOKUP(C92,'7.23(FR)'!$B$7:$AY$102,13,0)</f>
        <v>#N/A</v>
      </c>
      <c r="I92" s="49" t="e">
        <f>VLOOKUP(C92,'7.23(FR)'!$B$7:$AY$102,23,0)</f>
        <v>#N/A</v>
      </c>
      <c r="J92" s="145"/>
    </row>
    <row r="93" spans="1:10" ht="20.100000000000001" customHeight="1" x14ac:dyDescent="0.4">
      <c r="A93" s="149"/>
      <c r="B93" s="143"/>
      <c r="C93" s="49"/>
      <c r="D93" s="49" t="e">
        <f>VLOOKUP(C93,'7.22(1R)'!$B$7:$Y$101,24,0)</f>
        <v>#N/A</v>
      </c>
      <c r="E93" s="49" t="e">
        <f>VLOOKUP(단체전!C93,'7.22(1R)'!$B$7:$Y$101,13,0)</f>
        <v>#N/A</v>
      </c>
      <c r="F93" s="49" t="e">
        <f>VLOOKUP(단체전!C93,'7.22(1R)'!$B$7:$Y$101,23,0)</f>
        <v>#N/A</v>
      </c>
      <c r="G93" s="49" t="e">
        <f>VLOOKUP(C93,'7.23(FR)'!$B$7:$AY$102,24,0)</f>
        <v>#N/A</v>
      </c>
      <c r="H93" s="49" t="e">
        <f>VLOOKUP(C93,'7.23(FR)'!$B$7:$AY$102,13,0)</f>
        <v>#N/A</v>
      </c>
      <c r="I93" s="49" t="e">
        <f>VLOOKUP(C93,'7.23(FR)'!$B$7:$AY$102,23,0)</f>
        <v>#N/A</v>
      </c>
      <c r="J93" s="145"/>
    </row>
    <row r="94" spans="1:10" ht="20.100000000000001" customHeight="1" x14ac:dyDescent="0.4">
      <c r="A94" s="149"/>
      <c r="B94" s="143"/>
      <c r="C94" s="51"/>
      <c r="D94" s="49" t="e">
        <f>VLOOKUP(C94,'7.22(1R)'!$B$7:$Y$101,24,0)</f>
        <v>#N/A</v>
      </c>
      <c r="E94" s="51" t="e">
        <f>VLOOKUP(단체전!C94,'7.22(1R)'!$B$7:$Y$101,13,0)</f>
        <v>#N/A</v>
      </c>
      <c r="F94" s="51" t="e">
        <f>VLOOKUP(단체전!C94,'7.22(1R)'!$B$7:$Y$101,23,0)</f>
        <v>#N/A</v>
      </c>
      <c r="G94" s="51" t="e">
        <f>VLOOKUP(C94,'7.23(FR)'!$B$7:$AY$102,24,0)</f>
        <v>#N/A</v>
      </c>
      <c r="H94" s="51" t="e">
        <f>VLOOKUP(C94,'7.23(FR)'!$B$7:$AY$102,13,0)</f>
        <v>#N/A</v>
      </c>
      <c r="I94" s="51" t="e">
        <f>VLOOKUP(C94,'7.23(FR)'!$B$7:$AY$102,23,0)</f>
        <v>#N/A</v>
      </c>
      <c r="J94" s="145"/>
    </row>
    <row r="95" spans="1:10" ht="20.100000000000001" customHeight="1" x14ac:dyDescent="0.4">
      <c r="A95" s="149"/>
      <c r="B95" s="144"/>
      <c r="C95" s="52" t="s">
        <v>47</v>
      </c>
      <c r="D95" s="122" t="e">
        <f>SUM(SMALL(D91:D94,{1,2,3}))</f>
        <v>#N/A</v>
      </c>
      <c r="E95" s="123"/>
      <c r="F95" s="124"/>
      <c r="G95" s="122" t="e">
        <f>SUM(SMALL(G91:G94,{1,2,3}))</f>
        <v>#N/A</v>
      </c>
      <c r="H95" s="123"/>
      <c r="I95" s="124"/>
      <c r="J95" s="146"/>
    </row>
    <row r="96" spans="1:10" ht="20.100000000000001" customHeight="1" x14ac:dyDescent="0.4">
      <c r="A96" s="149" t="e">
        <f>RANK(J96,$J$6:$J$105,1)</f>
        <v>#N/A</v>
      </c>
      <c r="B96" s="147"/>
      <c r="C96" s="50"/>
      <c r="D96" s="50" t="e">
        <f>VLOOKUP(C96,'7.22(1R)'!$B$7:$Y$101,24,0)</f>
        <v>#N/A</v>
      </c>
      <c r="E96" s="50" t="e">
        <f>VLOOKUP(단체전!C96,'7.22(1R)'!$B$7:$Y$101,13,0)</f>
        <v>#N/A</v>
      </c>
      <c r="F96" s="50" t="e">
        <f>VLOOKUP(단체전!C96,'7.22(1R)'!$B$7:$Y$101,23,0)</f>
        <v>#N/A</v>
      </c>
      <c r="G96" s="49" t="e">
        <f>VLOOKUP(C96,'7.23(FR)'!$B$7:$AY$102,24,0)</f>
        <v>#N/A</v>
      </c>
      <c r="H96" s="49" t="e">
        <f>VLOOKUP(C96,'7.23(FR)'!$B$7:$AY$102,13,0)</f>
        <v>#N/A</v>
      </c>
      <c r="I96" s="49" t="e">
        <f>VLOOKUP(C96,'7.23(FR)'!$B$7:$AY$102,23,0)</f>
        <v>#N/A</v>
      </c>
      <c r="J96" s="145" t="e">
        <f t="shared" ref="J96" si="32">SUM(D100:I100)</f>
        <v>#N/A</v>
      </c>
    </row>
    <row r="97" spans="1:10" ht="20.100000000000001" customHeight="1" x14ac:dyDescent="0.4">
      <c r="A97" s="149"/>
      <c r="B97" s="143"/>
      <c r="C97" s="49"/>
      <c r="D97" s="49" t="e">
        <f>VLOOKUP(C97,'7.22(1R)'!$B$7:$Y$101,24,0)</f>
        <v>#N/A</v>
      </c>
      <c r="E97" s="49" t="e">
        <f>VLOOKUP(단체전!C97,'7.22(1R)'!$B$7:$Y$101,13,0)</f>
        <v>#N/A</v>
      </c>
      <c r="F97" s="49" t="e">
        <f>VLOOKUP(단체전!C97,'7.22(1R)'!$B$7:$Y$101,23,0)</f>
        <v>#N/A</v>
      </c>
      <c r="G97" s="49" t="e">
        <f>VLOOKUP(C97,'7.23(FR)'!$B$7:$AY$102,24,0)</f>
        <v>#N/A</v>
      </c>
      <c r="H97" s="49" t="e">
        <f>VLOOKUP(C97,'7.23(FR)'!$B$7:$AY$102,13,0)</f>
        <v>#N/A</v>
      </c>
      <c r="I97" s="49" t="e">
        <f>VLOOKUP(C97,'7.23(FR)'!$B$7:$AY$102,23,0)</f>
        <v>#N/A</v>
      </c>
      <c r="J97" s="145"/>
    </row>
    <row r="98" spans="1:10" ht="20.100000000000001" customHeight="1" x14ac:dyDescent="0.4">
      <c r="A98" s="149"/>
      <c r="B98" s="143"/>
      <c r="C98" s="49"/>
      <c r="D98" s="49" t="e">
        <f>VLOOKUP(C98,'7.22(1R)'!$B$7:$Y$101,24,0)</f>
        <v>#N/A</v>
      </c>
      <c r="E98" s="49" t="e">
        <f>VLOOKUP(단체전!C98,'7.22(1R)'!$B$7:$Y$101,13,0)</f>
        <v>#N/A</v>
      </c>
      <c r="F98" s="49" t="e">
        <f>VLOOKUP(단체전!C98,'7.22(1R)'!$B$7:$Y$101,23,0)</f>
        <v>#N/A</v>
      </c>
      <c r="G98" s="49" t="e">
        <f>VLOOKUP(C98,'7.23(FR)'!$B$7:$AY$102,24,0)</f>
        <v>#N/A</v>
      </c>
      <c r="H98" s="49" t="e">
        <f>VLOOKUP(C98,'7.23(FR)'!$B$7:$AY$102,13,0)</f>
        <v>#N/A</v>
      </c>
      <c r="I98" s="49" t="e">
        <f>VLOOKUP(C98,'7.23(FR)'!$B$7:$AY$102,23,0)</f>
        <v>#N/A</v>
      </c>
      <c r="J98" s="145"/>
    </row>
    <row r="99" spans="1:10" ht="20.100000000000001" customHeight="1" x14ac:dyDescent="0.4">
      <c r="A99" s="149"/>
      <c r="B99" s="143"/>
      <c r="C99" s="51"/>
      <c r="D99" s="49" t="e">
        <f>VLOOKUP(C99,'7.22(1R)'!$B$7:$Y$101,24,0)</f>
        <v>#N/A</v>
      </c>
      <c r="E99" s="51" t="e">
        <f>VLOOKUP(단체전!C99,'7.22(1R)'!$B$7:$Y$101,13,0)</f>
        <v>#N/A</v>
      </c>
      <c r="F99" s="51" t="e">
        <f>VLOOKUP(단체전!C99,'7.22(1R)'!$B$7:$Y$101,23,0)</f>
        <v>#N/A</v>
      </c>
      <c r="G99" s="51" t="e">
        <f>VLOOKUP(C99,'7.23(FR)'!$B$7:$AY$102,24,0)</f>
        <v>#N/A</v>
      </c>
      <c r="H99" s="51" t="e">
        <f>VLOOKUP(C99,'7.23(FR)'!$B$7:$AY$102,13,0)</f>
        <v>#N/A</v>
      </c>
      <c r="I99" s="51" t="e">
        <f>VLOOKUP(C99,'7.23(FR)'!$B$7:$AY$102,23,0)</f>
        <v>#N/A</v>
      </c>
      <c r="J99" s="145"/>
    </row>
    <row r="100" spans="1:10" ht="20.100000000000001" customHeight="1" x14ac:dyDescent="0.4">
      <c r="A100" s="149"/>
      <c r="B100" s="144"/>
      <c r="C100" s="52" t="s">
        <v>53</v>
      </c>
      <c r="D100" s="122" t="e">
        <f>SUM(SMALL(D96:D99,{1,2,3}))</f>
        <v>#N/A</v>
      </c>
      <c r="E100" s="123"/>
      <c r="F100" s="124"/>
      <c r="G100" s="122" t="e">
        <f>SUM(SMALL(G96:G99,{1,2,3}))</f>
        <v>#N/A</v>
      </c>
      <c r="H100" s="123"/>
      <c r="I100" s="124"/>
      <c r="J100" s="146"/>
    </row>
    <row r="101" spans="1:10" ht="20.100000000000001" customHeight="1" x14ac:dyDescent="0.4">
      <c r="A101" s="149" t="e">
        <f>RANK(J101,$J$6:$J$105,1)</f>
        <v>#N/A</v>
      </c>
      <c r="B101" s="147"/>
      <c r="C101" s="69"/>
      <c r="D101" s="69" t="e">
        <f>VLOOKUP(C101,'7.22(1R)'!$B$7:$Y$101,24,0)</f>
        <v>#N/A</v>
      </c>
      <c r="E101" s="69" t="e">
        <f>VLOOKUP(단체전!C101,'7.22(1R)'!$B$7:$Y$101,13,0)</f>
        <v>#N/A</v>
      </c>
      <c r="F101" s="69" t="e">
        <f>VLOOKUP(단체전!C101,'7.22(1R)'!$B$7:$Y$101,23,0)</f>
        <v>#N/A</v>
      </c>
      <c r="G101" s="69" t="e">
        <f>VLOOKUP(C101,'7.23(FR)'!$B$7:$AY$102,24,0)</f>
        <v>#N/A</v>
      </c>
      <c r="H101" s="69" t="e">
        <f>VLOOKUP(C101,'7.23(FR)'!$B$7:$AY$102,13,0)</f>
        <v>#N/A</v>
      </c>
      <c r="I101" s="69" t="e">
        <f>VLOOKUP(C101,'7.23(FR)'!$B$7:$AY$102,23,0)</f>
        <v>#N/A</v>
      </c>
      <c r="J101" s="152" t="e">
        <f t="shared" ref="J101" si="33">SUM(D105:I105)</f>
        <v>#N/A</v>
      </c>
    </row>
    <row r="102" spans="1:10" ht="20.100000000000001" customHeight="1" x14ac:dyDescent="0.4">
      <c r="A102" s="149"/>
      <c r="B102" s="143"/>
      <c r="C102" s="70"/>
      <c r="D102" s="70" t="e">
        <f>VLOOKUP(C102,'7.22(1R)'!$B$7:$Y$101,24,0)</f>
        <v>#N/A</v>
      </c>
      <c r="E102" s="70" t="e">
        <f>VLOOKUP(단체전!C102,'7.22(1R)'!$B$7:$Y$101,13,0)</f>
        <v>#N/A</v>
      </c>
      <c r="F102" s="70" t="e">
        <f>VLOOKUP(단체전!C102,'7.22(1R)'!$B$7:$Y$101,23,0)</f>
        <v>#N/A</v>
      </c>
      <c r="G102" s="70" t="e">
        <f>VLOOKUP(C102,'7.23(FR)'!$B$7:$AY$102,24,0)</f>
        <v>#N/A</v>
      </c>
      <c r="H102" s="70" t="e">
        <f>VLOOKUP(C102,'7.23(FR)'!$B$7:$AY$102,13,0)</f>
        <v>#N/A</v>
      </c>
      <c r="I102" s="70" t="e">
        <f>VLOOKUP(C102,'7.23(FR)'!$B$7:$AY$102,23,0)</f>
        <v>#N/A</v>
      </c>
      <c r="J102" s="145"/>
    </row>
    <row r="103" spans="1:10" ht="20.100000000000001" customHeight="1" x14ac:dyDescent="0.4">
      <c r="A103" s="149"/>
      <c r="B103" s="143"/>
      <c r="C103" s="70"/>
      <c r="D103" s="70" t="e">
        <f>VLOOKUP(C103,'7.22(1R)'!$B$7:$Y$101,24,0)</f>
        <v>#N/A</v>
      </c>
      <c r="E103" s="70" t="e">
        <f>VLOOKUP(단체전!C103,'7.22(1R)'!$B$7:$Y$101,13,0)</f>
        <v>#N/A</v>
      </c>
      <c r="F103" s="70" t="e">
        <f>VLOOKUP(단체전!C103,'7.22(1R)'!$B$7:$Y$101,23,0)</f>
        <v>#N/A</v>
      </c>
      <c r="G103" s="70" t="e">
        <f>VLOOKUP(C103,'7.23(FR)'!$B$7:$AY$102,24,0)</f>
        <v>#N/A</v>
      </c>
      <c r="H103" s="70" t="e">
        <f>VLOOKUP(C103,'7.23(FR)'!$B$7:$AY$102,13,0)</f>
        <v>#N/A</v>
      </c>
      <c r="I103" s="70" t="e">
        <f>VLOOKUP(C103,'7.23(FR)'!$B$7:$AY$102,23,0)</f>
        <v>#N/A</v>
      </c>
      <c r="J103" s="145"/>
    </row>
    <row r="104" spans="1:10" ht="20.100000000000001" customHeight="1" x14ac:dyDescent="0.4">
      <c r="A104" s="149"/>
      <c r="B104" s="143"/>
      <c r="C104" s="71"/>
      <c r="D104" s="70" t="e">
        <f>VLOOKUP(C104,'7.22(1R)'!$B$7:$Y$101,24,0)</f>
        <v>#N/A</v>
      </c>
      <c r="E104" s="71" t="e">
        <f>VLOOKUP(단체전!C104,'7.22(1R)'!$B$7:$Y$101,13,0)</f>
        <v>#N/A</v>
      </c>
      <c r="F104" s="71" t="e">
        <f>VLOOKUP(단체전!C104,'7.22(1R)'!$B$7:$Y$101,23,0)</f>
        <v>#N/A</v>
      </c>
      <c r="G104" s="71" t="e">
        <f>VLOOKUP(C104,'7.23(FR)'!$B$7:$AY$102,24,0)</f>
        <v>#N/A</v>
      </c>
      <c r="H104" s="71" t="e">
        <f>VLOOKUP(C104,'7.23(FR)'!$B$7:$AY$102,13,0)</f>
        <v>#N/A</v>
      </c>
      <c r="I104" s="71" t="e">
        <f>VLOOKUP(C104,'7.23(FR)'!$B$7:$AY$102,23,0)</f>
        <v>#N/A</v>
      </c>
      <c r="J104" s="145"/>
    </row>
    <row r="105" spans="1:10" ht="20.100000000000001" customHeight="1" thickBot="1" x14ac:dyDescent="0.45">
      <c r="A105" s="150"/>
      <c r="B105" s="151"/>
      <c r="C105" s="53" t="s">
        <v>54</v>
      </c>
      <c r="D105" s="154" t="e">
        <f>SUM(SMALL(D101:D104,{1,2,3}))</f>
        <v>#N/A</v>
      </c>
      <c r="E105" s="155"/>
      <c r="F105" s="156"/>
      <c r="G105" s="154" t="e">
        <f>SUM(SMALL(G101:G104,{1,2,3}))</f>
        <v>#N/A</v>
      </c>
      <c r="H105" s="155"/>
      <c r="I105" s="156"/>
      <c r="J105" s="153"/>
    </row>
    <row r="106" spans="1:10" ht="20.100000000000001" customHeight="1" x14ac:dyDescent="0.4">
      <c r="A106" s="141" t="e">
        <f>RANK(J106,$J$6:$J$125,1)</f>
        <v>#N/A</v>
      </c>
      <c r="B106" s="143"/>
      <c r="C106" s="70"/>
      <c r="D106" s="70" t="e">
        <f>VLOOKUP(C106,'7.22(1R)'!$B$7:$Y$101,24,0)</f>
        <v>#N/A</v>
      </c>
      <c r="E106" s="70" t="e">
        <f>VLOOKUP(단체전!C106,'7.22(1R)'!$B$7:$Y$101,13,0)</f>
        <v>#N/A</v>
      </c>
      <c r="F106" s="70" t="e">
        <f>VLOOKUP(단체전!C106,'7.22(1R)'!$B$7:$Y$101,23,0)</f>
        <v>#N/A</v>
      </c>
      <c r="G106" s="49" t="e">
        <f>VLOOKUP(C106,'7.23(FR)'!$B$7:$AY$102,24,0)</f>
        <v>#N/A</v>
      </c>
      <c r="H106" s="49" t="e">
        <f>VLOOKUP(C106,'7.23(FR)'!$B$7:$AY$102,13,0)</f>
        <v>#N/A</v>
      </c>
      <c r="I106" s="49" t="e">
        <f>VLOOKUP(C106,'7.23(FR)'!$B$7:$AY$102,23,0)</f>
        <v>#N/A</v>
      </c>
      <c r="J106" s="145" t="e">
        <f t="shared" ref="J106" si="34">SUM(D110:I110)</f>
        <v>#N/A</v>
      </c>
    </row>
    <row r="107" spans="1:10" ht="20.100000000000001" customHeight="1" x14ac:dyDescent="0.4">
      <c r="A107" s="149"/>
      <c r="B107" s="143"/>
      <c r="C107" s="49"/>
      <c r="D107" s="49" t="e">
        <f>VLOOKUP(C107,'7.22(1R)'!$B$7:$Y$101,24,0)</f>
        <v>#N/A</v>
      </c>
      <c r="E107" s="49" t="e">
        <f>VLOOKUP(단체전!C107,'7.22(1R)'!$B$7:$Y$101,13,0)</f>
        <v>#N/A</v>
      </c>
      <c r="F107" s="49" t="e">
        <f>VLOOKUP(단체전!C107,'7.22(1R)'!$B$7:$Y$101,23,0)</f>
        <v>#N/A</v>
      </c>
      <c r="G107" s="49" t="e">
        <f>VLOOKUP(C107,'7.23(FR)'!$B$7:$AY$102,24,0)</f>
        <v>#N/A</v>
      </c>
      <c r="H107" s="49" t="e">
        <f>VLOOKUP(C107,'7.23(FR)'!$B$7:$AY$102,13,0)</f>
        <v>#N/A</v>
      </c>
      <c r="I107" s="49" t="e">
        <f>VLOOKUP(C107,'7.23(FR)'!$B$7:$AY$102,23,0)</f>
        <v>#N/A</v>
      </c>
      <c r="J107" s="145"/>
    </row>
    <row r="108" spans="1:10" ht="20.100000000000001" customHeight="1" x14ac:dyDescent="0.4">
      <c r="A108" s="149"/>
      <c r="B108" s="143"/>
      <c r="C108" s="49"/>
      <c r="D108" s="49" t="e">
        <f>VLOOKUP(C108,'7.22(1R)'!$B$7:$Y$101,24,0)</f>
        <v>#N/A</v>
      </c>
      <c r="E108" s="49" t="e">
        <f>VLOOKUP(단체전!C108,'7.22(1R)'!$B$7:$Y$101,13,0)</f>
        <v>#N/A</v>
      </c>
      <c r="F108" s="49" t="e">
        <f>VLOOKUP(단체전!C108,'7.22(1R)'!$B$7:$Y$101,23,0)</f>
        <v>#N/A</v>
      </c>
      <c r="G108" s="49" t="e">
        <f>VLOOKUP(C108,'7.23(FR)'!$B$7:$AY$102,24,0)</f>
        <v>#N/A</v>
      </c>
      <c r="H108" s="49" t="e">
        <f>VLOOKUP(C108,'7.23(FR)'!$B$7:$AY$102,13,0)</f>
        <v>#N/A</v>
      </c>
      <c r="I108" s="49" t="e">
        <f>VLOOKUP(C108,'7.23(FR)'!$B$7:$AY$102,23,0)</f>
        <v>#N/A</v>
      </c>
      <c r="J108" s="145"/>
    </row>
    <row r="109" spans="1:10" ht="20.100000000000001" customHeight="1" x14ac:dyDescent="0.4">
      <c r="A109" s="149"/>
      <c r="B109" s="143"/>
      <c r="C109" s="51"/>
      <c r="D109" s="49" t="e">
        <f>VLOOKUP(C109,'7.22(1R)'!$B$7:$Y$101,24,0)</f>
        <v>#N/A</v>
      </c>
      <c r="E109" s="51" t="e">
        <f>VLOOKUP(단체전!C109,'7.22(1R)'!$B$7:$Y$101,13,0)</f>
        <v>#N/A</v>
      </c>
      <c r="F109" s="51" t="e">
        <f>VLOOKUP(단체전!C109,'7.22(1R)'!$B$7:$Y$101,23,0)</f>
        <v>#N/A</v>
      </c>
      <c r="G109" s="51" t="e">
        <f>VLOOKUP(C109,'7.23(FR)'!$B$7:$AY$102,24,0)</f>
        <v>#N/A</v>
      </c>
      <c r="H109" s="51" t="e">
        <f>VLOOKUP(C109,'7.23(FR)'!$B$7:$AY$102,13,0)</f>
        <v>#N/A</v>
      </c>
      <c r="I109" s="51" t="e">
        <f>VLOOKUP(C109,'7.23(FR)'!$B$7:$AY$102,23,0)</f>
        <v>#N/A</v>
      </c>
      <c r="J109" s="145"/>
    </row>
    <row r="110" spans="1:10" ht="20.100000000000001" customHeight="1" x14ac:dyDescent="0.4">
      <c r="A110" s="149"/>
      <c r="B110" s="144"/>
      <c r="C110" s="52" t="s">
        <v>42</v>
      </c>
      <c r="D110" s="122" t="e">
        <f>SUM(SMALL(D106:D109,{1,2,3}))</f>
        <v>#N/A</v>
      </c>
      <c r="E110" s="123"/>
      <c r="F110" s="124"/>
      <c r="G110" s="122" t="e">
        <f>SUM(SMALL(G106:G109,{1,2,3}))</f>
        <v>#N/A</v>
      </c>
      <c r="H110" s="123"/>
      <c r="I110" s="124"/>
      <c r="J110" s="146"/>
    </row>
    <row r="111" spans="1:10" ht="20.100000000000001" customHeight="1" x14ac:dyDescent="0.4">
      <c r="A111" s="149" t="e">
        <f>RANK(J111,$J$6:$J$125,1)</f>
        <v>#N/A</v>
      </c>
      <c r="B111" s="147"/>
      <c r="C111" s="50"/>
      <c r="D111" s="50" t="e">
        <f>VLOOKUP(C111,'7.22(1R)'!$B$7:$Y$101,24,0)</f>
        <v>#N/A</v>
      </c>
      <c r="E111" s="50" t="e">
        <f>VLOOKUP(단체전!C111,'7.22(1R)'!$B$7:$Y$101,13,0)</f>
        <v>#N/A</v>
      </c>
      <c r="F111" s="50" t="e">
        <f>VLOOKUP(단체전!C111,'7.22(1R)'!$B$7:$Y$101,23,0)</f>
        <v>#N/A</v>
      </c>
      <c r="G111" s="49" t="e">
        <f>VLOOKUP(C111,'7.23(FR)'!$B$7:$AY$102,24,0)</f>
        <v>#N/A</v>
      </c>
      <c r="H111" s="49" t="e">
        <f>VLOOKUP(C111,'7.23(FR)'!$B$7:$AY$102,13,0)</f>
        <v>#N/A</v>
      </c>
      <c r="I111" s="49" t="e">
        <f>VLOOKUP(C111,'7.23(FR)'!$B$7:$AY$102,23,0)</f>
        <v>#N/A</v>
      </c>
      <c r="J111" s="145" t="e">
        <f t="shared" ref="J111" si="35">SUM(D115:I115)</f>
        <v>#N/A</v>
      </c>
    </row>
    <row r="112" spans="1:10" ht="20.100000000000001" customHeight="1" x14ac:dyDescent="0.4">
      <c r="A112" s="149"/>
      <c r="B112" s="143"/>
      <c r="C112" s="49"/>
      <c r="D112" s="49" t="e">
        <f>VLOOKUP(C112,'7.22(1R)'!$B$7:$Y$101,24,0)</f>
        <v>#N/A</v>
      </c>
      <c r="E112" s="49" t="e">
        <f>VLOOKUP(단체전!C112,'7.22(1R)'!$B$7:$Y$101,13,0)</f>
        <v>#N/A</v>
      </c>
      <c r="F112" s="49" t="e">
        <f>VLOOKUP(단체전!C112,'7.22(1R)'!$B$7:$Y$101,23,0)</f>
        <v>#N/A</v>
      </c>
      <c r="G112" s="49" t="e">
        <f>VLOOKUP(C112,'7.23(FR)'!$B$7:$AY$102,24,0)</f>
        <v>#N/A</v>
      </c>
      <c r="H112" s="49" t="e">
        <f>VLOOKUP(C112,'7.23(FR)'!$B$7:$AY$102,13,0)</f>
        <v>#N/A</v>
      </c>
      <c r="I112" s="49" t="e">
        <f>VLOOKUP(C112,'7.23(FR)'!$B$7:$AY$102,23,0)</f>
        <v>#N/A</v>
      </c>
      <c r="J112" s="145"/>
    </row>
    <row r="113" spans="1:10" ht="20.100000000000001" customHeight="1" x14ac:dyDescent="0.4">
      <c r="A113" s="149"/>
      <c r="B113" s="143"/>
      <c r="C113" s="49"/>
      <c r="D113" s="49" t="e">
        <f>VLOOKUP(C113,'7.22(1R)'!$B$7:$Y$101,24,0)</f>
        <v>#N/A</v>
      </c>
      <c r="E113" s="49" t="e">
        <f>VLOOKUP(단체전!C113,'7.22(1R)'!$B$7:$Y$101,13,0)</f>
        <v>#N/A</v>
      </c>
      <c r="F113" s="49" t="e">
        <f>VLOOKUP(단체전!C113,'7.22(1R)'!$B$7:$Y$101,23,0)</f>
        <v>#N/A</v>
      </c>
      <c r="G113" s="49" t="e">
        <f>VLOOKUP(C113,'7.23(FR)'!$B$7:$AY$102,24,0)</f>
        <v>#N/A</v>
      </c>
      <c r="H113" s="49" t="e">
        <f>VLOOKUP(C113,'7.23(FR)'!$B$7:$AY$102,13,0)</f>
        <v>#N/A</v>
      </c>
      <c r="I113" s="49" t="e">
        <f>VLOOKUP(C113,'7.23(FR)'!$B$7:$AY$102,23,0)</f>
        <v>#N/A</v>
      </c>
      <c r="J113" s="145"/>
    </row>
    <row r="114" spans="1:10" ht="20.100000000000001" customHeight="1" x14ac:dyDescent="0.4">
      <c r="A114" s="149"/>
      <c r="B114" s="143"/>
      <c r="C114" s="51"/>
      <c r="D114" s="49" t="e">
        <f>VLOOKUP(C114,'7.22(1R)'!$B$7:$Y$101,24,0)</f>
        <v>#N/A</v>
      </c>
      <c r="E114" s="51" t="e">
        <f>VLOOKUP(단체전!C114,'7.22(1R)'!$B$7:$Y$101,13,0)</f>
        <v>#N/A</v>
      </c>
      <c r="F114" s="51" t="e">
        <f>VLOOKUP(단체전!C114,'7.22(1R)'!$B$7:$Y$101,23,0)</f>
        <v>#N/A</v>
      </c>
      <c r="G114" s="51" t="e">
        <f>VLOOKUP(C114,'7.23(FR)'!$B$7:$AY$102,24,0)</f>
        <v>#N/A</v>
      </c>
      <c r="H114" s="51" t="e">
        <f>VLOOKUP(C114,'7.23(FR)'!$B$7:$AY$102,13,0)</f>
        <v>#N/A</v>
      </c>
      <c r="I114" s="51" t="e">
        <f>VLOOKUP(C114,'7.23(FR)'!$B$7:$AY$102,23,0)</f>
        <v>#N/A</v>
      </c>
      <c r="J114" s="145"/>
    </row>
    <row r="115" spans="1:10" ht="20.100000000000001" customHeight="1" x14ac:dyDescent="0.4">
      <c r="A115" s="149"/>
      <c r="B115" s="144"/>
      <c r="C115" s="52" t="s">
        <v>55</v>
      </c>
      <c r="D115" s="122" t="e">
        <f>SUM(SMALL(D111:D114,{1,2,3}))</f>
        <v>#N/A</v>
      </c>
      <c r="E115" s="123"/>
      <c r="F115" s="124"/>
      <c r="G115" s="122" t="e">
        <f>SUM(SMALL(G111:G114,{1,2,3}))</f>
        <v>#N/A</v>
      </c>
      <c r="H115" s="123"/>
      <c r="I115" s="124"/>
      <c r="J115" s="146"/>
    </row>
    <row r="116" spans="1:10" ht="20.100000000000001" customHeight="1" x14ac:dyDescent="0.4">
      <c r="A116" s="149" t="e">
        <f>RANK(J116,$J$6:$J$125,1)</f>
        <v>#N/A</v>
      </c>
      <c r="B116" s="147"/>
      <c r="C116" s="50"/>
      <c r="D116" s="50" t="e">
        <f>VLOOKUP(C116,'7.22(1R)'!$B$7:$Y$101,24,0)</f>
        <v>#N/A</v>
      </c>
      <c r="E116" s="50" t="e">
        <f>VLOOKUP(단체전!C116,'7.22(1R)'!$B$7:$Y$101,13,0)</f>
        <v>#N/A</v>
      </c>
      <c r="F116" s="50" t="e">
        <f>VLOOKUP(단체전!C116,'7.22(1R)'!$B$7:$Y$101,23,0)</f>
        <v>#N/A</v>
      </c>
      <c r="G116" s="49" t="e">
        <f>VLOOKUP(C116,'7.23(FR)'!$B$7:$AY$102,24,0)</f>
        <v>#N/A</v>
      </c>
      <c r="H116" s="49" t="e">
        <f>VLOOKUP(C116,'7.23(FR)'!$B$7:$AY$102,13,0)</f>
        <v>#N/A</v>
      </c>
      <c r="I116" s="49" t="e">
        <f>VLOOKUP(C116,'7.23(FR)'!$B$7:$AY$102,23,0)</f>
        <v>#N/A</v>
      </c>
      <c r="J116" s="145" t="e">
        <f t="shared" ref="J116" si="36">SUM(D120:I120)</f>
        <v>#N/A</v>
      </c>
    </row>
    <row r="117" spans="1:10" ht="20.100000000000001" customHeight="1" x14ac:dyDescent="0.4">
      <c r="A117" s="149"/>
      <c r="B117" s="143"/>
      <c r="C117" s="49"/>
      <c r="D117" s="49" t="e">
        <f>VLOOKUP(C117,'7.22(1R)'!$B$7:$Y$101,24,0)</f>
        <v>#N/A</v>
      </c>
      <c r="E117" s="49" t="e">
        <f>VLOOKUP(단체전!C117,'7.22(1R)'!$B$7:$Y$101,13,0)</f>
        <v>#N/A</v>
      </c>
      <c r="F117" s="49" t="e">
        <f>VLOOKUP(단체전!C117,'7.22(1R)'!$B$7:$Y$101,23,0)</f>
        <v>#N/A</v>
      </c>
      <c r="G117" s="49" t="e">
        <f>VLOOKUP(C117,'7.23(FR)'!$B$7:$AY$102,24,0)</f>
        <v>#N/A</v>
      </c>
      <c r="H117" s="49" t="e">
        <f>VLOOKUP(C117,'7.23(FR)'!$B$7:$AY$102,13,0)</f>
        <v>#N/A</v>
      </c>
      <c r="I117" s="49" t="e">
        <f>VLOOKUP(C117,'7.23(FR)'!$B$7:$AY$102,23,0)</f>
        <v>#N/A</v>
      </c>
      <c r="J117" s="145"/>
    </row>
    <row r="118" spans="1:10" ht="20.100000000000001" customHeight="1" x14ac:dyDescent="0.4">
      <c r="A118" s="149"/>
      <c r="B118" s="143"/>
      <c r="C118" s="49"/>
      <c r="D118" s="49" t="e">
        <f>VLOOKUP(C118,'7.22(1R)'!$B$7:$Y$101,24,0)</f>
        <v>#N/A</v>
      </c>
      <c r="E118" s="49" t="e">
        <f>VLOOKUP(단체전!C118,'7.22(1R)'!$B$7:$Y$101,13,0)</f>
        <v>#N/A</v>
      </c>
      <c r="F118" s="49" t="e">
        <f>VLOOKUP(단체전!C118,'7.22(1R)'!$B$7:$Y$101,23,0)</f>
        <v>#N/A</v>
      </c>
      <c r="G118" s="49" t="e">
        <f>VLOOKUP(C118,'7.23(FR)'!$B$7:$AY$102,24,0)</f>
        <v>#N/A</v>
      </c>
      <c r="H118" s="49" t="e">
        <f>VLOOKUP(C118,'7.23(FR)'!$B$7:$AY$102,13,0)</f>
        <v>#N/A</v>
      </c>
      <c r="I118" s="49" t="e">
        <f>VLOOKUP(C118,'7.23(FR)'!$B$7:$AY$102,23,0)</f>
        <v>#N/A</v>
      </c>
      <c r="J118" s="145"/>
    </row>
    <row r="119" spans="1:10" ht="20.100000000000001" customHeight="1" x14ac:dyDescent="0.4">
      <c r="A119" s="149"/>
      <c r="B119" s="143"/>
      <c r="C119" s="51"/>
      <c r="D119" s="49" t="e">
        <f>VLOOKUP(C119,'7.22(1R)'!$B$7:$Y$101,24,0)</f>
        <v>#N/A</v>
      </c>
      <c r="E119" s="51" t="e">
        <f>VLOOKUP(단체전!C119,'7.22(1R)'!$B$7:$Y$101,13,0)</f>
        <v>#N/A</v>
      </c>
      <c r="F119" s="51" t="e">
        <f>VLOOKUP(단체전!C119,'7.22(1R)'!$B$7:$Y$101,23,0)</f>
        <v>#N/A</v>
      </c>
      <c r="G119" s="51" t="e">
        <f>VLOOKUP(C119,'7.23(FR)'!$B$7:$AY$102,24,0)</f>
        <v>#N/A</v>
      </c>
      <c r="H119" s="51" t="e">
        <f>VLOOKUP(C119,'7.23(FR)'!$B$7:$AY$102,13,0)</f>
        <v>#N/A</v>
      </c>
      <c r="I119" s="51" t="e">
        <f>VLOOKUP(C119,'7.23(FR)'!$B$7:$AY$102,23,0)</f>
        <v>#N/A</v>
      </c>
      <c r="J119" s="145"/>
    </row>
    <row r="120" spans="1:10" ht="20.100000000000001" customHeight="1" x14ac:dyDescent="0.4">
      <c r="A120" s="149"/>
      <c r="B120" s="144"/>
      <c r="C120" s="52" t="s">
        <v>56</v>
      </c>
      <c r="D120" s="122" t="e">
        <f>SUM(SMALL(D116:D119,{1,2,3}))</f>
        <v>#N/A</v>
      </c>
      <c r="E120" s="123"/>
      <c r="F120" s="124"/>
      <c r="G120" s="122" t="e">
        <f>SUM(SMALL(G116:G119,{1,2,3}))</f>
        <v>#N/A</v>
      </c>
      <c r="H120" s="123"/>
      <c r="I120" s="124"/>
      <c r="J120" s="146"/>
    </row>
    <row r="121" spans="1:10" ht="20.100000000000001" customHeight="1" x14ac:dyDescent="0.4">
      <c r="A121" s="149" t="e">
        <f>RANK(J121,$J$6:$J$125,1)</f>
        <v>#N/A</v>
      </c>
      <c r="B121" s="147"/>
      <c r="C121" s="50"/>
      <c r="D121" s="50" t="e">
        <f>VLOOKUP(C121,'7.22(1R)'!$B$7:$Y$101,24,0)</f>
        <v>#N/A</v>
      </c>
      <c r="E121" s="50" t="e">
        <f>VLOOKUP(단체전!C121,'7.22(1R)'!$B$7:$Y$101,13,0)</f>
        <v>#N/A</v>
      </c>
      <c r="F121" s="50" t="e">
        <f>VLOOKUP(단체전!C121,'7.22(1R)'!$B$7:$Y$101,23,0)</f>
        <v>#N/A</v>
      </c>
      <c r="G121" s="49" t="e">
        <f>VLOOKUP(C121,'7.23(FR)'!$B$7:$AY$102,24,0)</f>
        <v>#N/A</v>
      </c>
      <c r="H121" s="49" t="e">
        <f>VLOOKUP(C121,'7.23(FR)'!$B$7:$AY$102,13,0)</f>
        <v>#N/A</v>
      </c>
      <c r="I121" s="49" t="e">
        <f>VLOOKUP(C121,'7.23(FR)'!$B$7:$AY$102,23,0)</f>
        <v>#N/A</v>
      </c>
      <c r="J121" s="145" t="e">
        <f t="shared" ref="J121" si="37">SUM(D125:I125)</f>
        <v>#N/A</v>
      </c>
    </row>
    <row r="122" spans="1:10" ht="20.100000000000001" customHeight="1" x14ac:dyDescent="0.4">
      <c r="A122" s="149"/>
      <c r="B122" s="143"/>
      <c r="C122" s="49"/>
      <c r="D122" s="49" t="e">
        <f>VLOOKUP(C122,'7.22(1R)'!$B$7:$Y$101,24,0)</f>
        <v>#N/A</v>
      </c>
      <c r="E122" s="49" t="e">
        <f>VLOOKUP(단체전!C122,'7.22(1R)'!$B$7:$Y$101,13,0)</f>
        <v>#N/A</v>
      </c>
      <c r="F122" s="49" t="e">
        <f>VLOOKUP(단체전!C122,'7.22(1R)'!$B$7:$Y$101,23,0)</f>
        <v>#N/A</v>
      </c>
      <c r="G122" s="49" t="e">
        <f>VLOOKUP(C122,'7.23(FR)'!$B$7:$AY$102,24,0)</f>
        <v>#N/A</v>
      </c>
      <c r="H122" s="49" t="e">
        <f>VLOOKUP(C122,'7.23(FR)'!$B$7:$AY$102,13,0)</f>
        <v>#N/A</v>
      </c>
      <c r="I122" s="49" t="e">
        <f>VLOOKUP(C122,'7.23(FR)'!$B$7:$AY$102,23,0)</f>
        <v>#N/A</v>
      </c>
      <c r="J122" s="145"/>
    </row>
    <row r="123" spans="1:10" ht="20.100000000000001" customHeight="1" x14ac:dyDescent="0.4">
      <c r="A123" s="149"/>
      <c r="B123" s="143"/>
      <c r="C123" s="49"/>
      <c r="D123" s="49" t="e">
        <f>VLOOKUP(C123,'7.22(1R)'!$B$7:$Y$101,24,0)</f>
        <v>#N/A</v>
      </c>
      <c r="E123" s="49" t="e">
        <f>VLOOKUP(단체전!C123,'7.22(1R)'!$B$7:$Y$101,13,0)</f>
        <v>#N/A</v>
      </c>
      <c r="F123" s="49" t="e">
        <f>VLOOKUP(단체전!C123,'7.22(1R)'!$B$7:$Y$101,23,0)</f>
        <v>#N/A</v>
      </c>
      <c r="G123" s="49" t="e">
        <f>VLOOKUP(C123,'7.23(FR)'!$B$7:$AY$102,24,0)</f>
        <v>#N/A</v>
      </c>
      <c r="H123" s="49" t="e">
        <f>VLOOKUP(C123,'7.23(FR)'!$B$7:$AY$102,13,0)</f>
        <v>#N/A</v>
      </c>
      <c r="I123" s="49" t="e">
        <f>VLOOKUP(C123,'7.23(FR)'!$B$7:$AY$102,23,0)</f>
        <v>#N/A</v>
      </c>
      <c r="J123" s="145"/>
    </row>
    <row r="124" spans="1:10" ht="20.100000000000001" customHeight="1" x14ac:dyDescent="0.4">
      <c r="A124" s="149"/>
      <c r="B124" s="143"/>
      <c r="C124" s="51"/>
      <c r="D124" s="49" t="e">
        <f>VLOOKUP(C124,'7.22(1R)'!$B$7:$Y$101,24,0)</f>
        <v>#N/A</v>
      </c>
      <c r="E124" s="51" t="e">
        <f>VLOOKUP(단체전!C124,'7.22(1R)'!$B$7:$Y$101,13,0)</f>
        <v>#N/A</v>
      </c>
      <c r="F124" s="51" t="e">
        <f>VLOOKUP(단체전!C124,'7.22(1R)'!$B$7:$Y$101,23,0)</f>
        <v>#N/A</v>
      </c>
      <c r="G124" s="51" t="e">
        <f>VLOOKUP(C124,'7.23(FR)'!$B$7:$AY$102,24,0)</f>
        <v>#N/A</v>
      </c>
      <c r="H124" s="51" t="e">
        <f>VLOOKUP(C124,'7.23(FR)'!$B$7:$AY$102,13,0)</f>
        <v>#N/A</v>
      </c>
      <c r="I124" s="51" t="e">
        <f>VLOOKUP(C124,'7.23(FR)'!$B$7:$AY$102,23,0)</f>
        <v>#N/A</v>
      </c>
      <c r="J124" s="145"/>
    </row>
    <row r="125" spans="1:10" ht="20.100000000000001" customHeight="1" thickBot="1" x14ac:dyDescent="0.45">
      <c r="A125" s="150"/>
      <c r="B125" s="151"/>
      <c r="C125" s="53" t="s">
        <v>47</v>
      </c>
      <c r="D125" s="154" t="e">
        <f>SUM(SMALL(D121:D124,{1,2,3}))</f>
        <v>#N/A</v>
      </c>
      <c r="E125" s="155"/>
      <c r="F125" s="156"/>
      <c r="G125" s="122" t="e">
        <f>SUM(SMALL(G121:G124,{1,2,3}))</f>
        <v>#N/A</v>
      </c>
      <c r="H125" s="123"/>
      <c r="I125" s="124"/>
      <c r="J125" s="153"/>
    </row>
  </sheetData>
  <mergeCells count="128">
    <mergeCell ref="A121:A125"/>
    <mergeCell ref="B121:B125"/>
    <mergeCell ref="J121:J125"/>
    <mergeCell ref="D120:F120"/>
    <mergeCell ref="G120:I120"/>
    <mergeCell ref="D125:F125"/>
    <mergeCell ref="G125:I125"/>
    <mergeCell ref="A111:A115"/>
    <mergeCell ref="B111:B115"/>
    <mergeCell ref="J111:J115"/>
    <mergeCell ref="A96:A100"/>
    <mergeCell ref="B96:B100"/>
    <mergeCell ref="J96:J100"/>
    <mergeCell ref="D115:F115"/>
    <mergeCell ref="G115:I115"/>
    <mergeCell ref="D100:F100"/>
    <mergeCell ref="G100:I100"/>
    <mergeCell ref="A116:A120"/>
    <mergeCell ref="B116:B120"/>
    <mergeCell ref="J116:J120"/>
    <mergeCell ref="A101:A105"/>
    <mergeCell ref="B101:B105"/>
    <mergeCell ref="J101:J105"/>
    <mergeCell ref="D105:F105"/>
    <mergeCell ref="G105:I105"/>
    <mergeCell ref="A106:A110"/>
    <mergeCell ref="B106:B110"/>
    <mergeCell ref="J106:J110"/>
    <mergeCell ref="D110:F110"/>
    <mergeCell ref="G110:I110"/>
    <mergeCell ref="A86:A90"/>
    <mergeCell ref="B86:B90"/>
    <mergeCell ref="J86:J90"/>
    <mergeCell ref="A91:A95"/>
    <mergeCell ref="B91:B95"/>
    <mergeCell ref="J91:J95"/>
    <mergeCell ref="D90:F90"/>
    <mergeCell ref="G90:I90"/>
    <mergeCell ref="D95:F95"/>
    <mergeCell ref="G95:I95"/>
    <mergeCell ref="A76:A80"/>
    <mergeCell ref="B76:B80"/>
    <mergeCell ref="J76:J80"/>
    <mergeCell ref="A81:A85"/>
    <mergeCell ref="B81:B85"/>
    <mergeCell ref="J81:J85"/>
    <mergeCell ref="D80:F80"/>
    <mergeCell ref="G80:I80"/>
    <mergeCell ref="D85:F85"/>
    <mergeCell ref="G85:I85"/>
    <mergeCell ref="A66:A70"/>
    <mergeCell ref="B66:B70"/>
    <mergeCell ref="J66:J70"/>
    <mergeCell ref="A71:A75"/>
    <mergeCell ref="B71:B75"/>
    <mergeCell ref="J71:J75"/>
    <mergeCell ref="D70:F70"/>
    <mergeCell ref="G70:I70"/>
    <mergeCell ref="D75:F75"/>
    <mergeCell ref="G75:I75"/>
    <mergeCell ref="A56:A60"/>
    <mergeCell ref="B56:B60"/>
    <mergeCell ref="J56:J60"/>
    <mergeCell ref="A61:A65"/>
    <mergeCell ref="B61:B65"/>
    <mergeCell ref="J61:J65"/>
    <mergeCell ref="D60:F60"/>
    <mergeCell ref="G60:I60"/>
    <mergeCell ref="D65:F65"/>
    <mergeCell ref="G65:I65"/>
    <mergeCell ref="A46:A50"/>
    <mergeCell ref="B46:B50"/>
    <mergeCell ref="J46:J50"/>
    <mergeCell ref="A51:A55"/>
    <mergeCell ref="B51:B55"/>
    <mergeCell ref="J51:J55"/>
    <mergeCell ref="D50:F50"/>
    <mergeCell ref="G50:I50"/>
    <mergeCell ref="D55:F55"/>
    <mergeCell ref="G55:I55"/>
    <mergeCell ref="A36:A40"/>
    <mergeCell ref="B36:B40"/>
    <mergeCell ref="J36:J40"/>
    <mergeCell ref="A41:A45"/>
    <mergeCell ref="B41:B45"/>
    <mergeCell ref="J41:J45"/>
    <mergeCell ref="D40:F40"/>
    <mergeCell ref="G40:I40"/>
    <mergeCell ref="D45:F45"/>
    <mergeCell ref="G45:I45"/>
    <mergeCell ref="A26:A30"/>
    <mergeCell ref="B26:B30"/>
    <mergeCell ref="J26:J30"/>
    <mergeCell ref="A31:A35"/>
    <mergeCell ref="B31:B35"/>
    <mergeCell ref="J31:J35"/>
    <mergeCell ref="A11:A15"/>
    <mergeCell ref="B11:B15"/>
    <mergeCell ref="J11:J15"/>
    <mergeCell ref="D30:F30"/>
    <mergeCell ref="G30:I30"/>
    <mergeCell ref="A21:A25"/>
    <mergeCell ref="B21:B25"/>
    <mergeCell ref="J21:J25"/>
    <mergeCell ref="D35:F35"/>
    <mergeCell ref="G35:I35"/>
    <mergeCell ref="D15:F15"/>
    <mergeCell ref="G15:I15"/>
    <mergeCell ref="A16:A20"/>
    <mergeCell ref="B16:B20"/>
    <mergeCell ref="J16:J20"/>
    <mergeCell ref="D20:F20"/>
    <mergeCell ref="G20:I20"/>
    <mergeCell ref="D25:F25"/>
    <mergeCell ref="G25:I25"/>
    <mergeCell ref="A1:J1"/>
    <mergeCell ref="A2:J2"/>
    <mergeCell ref="A4:A5"/>
    <mergeCell ref="B4:B5"/>
    <mergeCell ref="C4:C5"/>
    <mergeCell ref="J4:J5"/>
    <mergeCell ref="D4:F4"/>
    <mergeCell ref="G4:I4"/>
    <mergeCell ref="A6:A10"/>
    <mergeCell ref="B6:B10"/>
    <mergeCell ref="J6:J10"/>
    <mergeCell ref="D10:F10"/>
    <mergeCell ref="G10:I10"/>
  </mergeCells>
  <phoneticPr fontId="2" type="noConversion"/>
  <pageMargins left="0.7" right="0.7" top="0.75" bottom="0.75" header="0.3" footer="0.3"/>
  <pageSetup paperSize="9" scale="76" orientation="portrait" verticalDpi="180" r:id="rId1"/>
  <rowBreaks count="2" manualBreakCount="2">
    <brk id="45" max="9" man="1"/>
    <brk id="9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view="pageBreakPreview" topLeftCell="A34" zoomScale="60" workbookViewId="0">
      <selection activeCell="N58" sqref="N58"/>
    </sheetView>
  </sheetViews>
  <sheetFormatPr defaultColWidth="8.69921875" defaultRowHeight="17.399999999999999" x14ac:dyDescent="0.4"/>
  <cols>
    <col min="1" max="1" width="6.69921875" style="46" customWidth="1"/>
    <col min="2" max="2" width="14.5" style="46" customWidth="1"/>
    <col min="3" max="3" width="13.59765625" style="47" customWidth="1"/>
    <col min="4" max="9" width="8.69921875" style="46" customWidth="1"/>
    <col min="10" max="10" width="14.09765625" style="46" customWidth="1"/>
    <col min="11" max="16384" width="8.69921875" style="46"/>
  </cols>
  <sheetData>
    <row r="1" spans="1:10" ht="43.2" customHeight="1" x14ac:dyDescent="0.4">
      <c r="A1" s="125" t="s">
        <v>203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1" x14ac:dyDescent="0.4">
      <c r="A2" s="126" t="s">
        <v>204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6" customHeight="1" thickBot="1" x14ac:dyDescent="0.45">
      <c r="G3" s="54"/>
      <c r="H3" s="54"/>
      <c r="I3" s="54"/>
    </row>
    <row r="4" spans="1:10" ht="20.100000000000001" customHeight="1" x14ac:dyDescent="0.4">
      <c r="A4" s="127" t="s">
        <v>30</v>
      </c>
      <c r="B4" s="129" t="s">
        <v>31</v>
      </c>
      <c r="C4" s="129" t="s">
        <v>32</v>
      </c>
      <c r="D4" s="133" t="s">
        <v>36</v>
      </c>
      <c r="E4" s="134"/>
      <c r="F4" s="135"/>
      <c r="G4" s="136" t="s">
        <v>35</v>
      </c>
      <c r="H4" s="137"/>
      <c r="I4" s="138"/>
      <c r="J4" s="131" t="s">
        <v>33</v>
      </c>
    </row>
    <row r="5" spans="1:10" ht="20.100000000000001" customHeight="1" thickBot="1" x14ac:dyDescent="0.45">
      <c r="A5" s="128"/>
      <c r="B5" s="130"/>
      <c r="C5" s="130"/>
      <c r="D5" s="48" t="s">
        <v>37</v>
      </c>
      <c r="E5" s="45" t="s">
        <v>67</v>
      </c>
      <c r="F5" s="45" t="s">
        <v>68</v>
      </c>
      <c r="G5" s="48" t="s">
        <v>37</v>
      </c>
      <c r="H5" s="45" t="s">
        <v>67</v>
      </c>
      <c r="I5" s="45" t="s">
        <v>68</v>
      </c>
      <c r="J5" s="132"/>
    </row>
    <row r="6" spans="1:10" ht="20.100000000000001" customHeight="1" thickTop="1" x14ac:dyDescent="0.4">
      <c r="A6" s="139">
        <v>1</v>
      </c>
      <c r="B6" s="142" t="s">
        <v>213</v>
      </c>
      <c r="C6" s="97" t="s">
        <v>240</v>
      </c>
      <c r="D6" s="98">
        <f>VLOOKUP(C6,'7.22(1R)'!$B$7:$Y$101,24,0)</f>
        <v>73</v>
      </c>
      <c r="E6" s="98">
        <f>VLOOKUP('단체전(1R-공지)'!C6,'7.22(1R)'!$B$7:$Y$101,13,0)</f>
        <v>37</v>
      </c>
      <c r="F6" s="98">
        <f>VLOOKUP('단체전(1R-공지)'!C6,'7.22(1R)'!$B$7:$Y$101,23,0)</f>
        <v>36</v>
      </c>
      <c r="G6" s="97">
        <f>VLOOKUP(C6,'7.23(FR)'!$B$7:$AY$102,24,0)</f>
        <v>76</v>
      </c>
      <c r="H6" s="97">
        <f>VLOOKUP(C6,'7.23(FR)'!$B$7:$AY$102,13,0)</f>
        <v>35</v>
      </c>
      <c r="I6" s="97">
        <f>VLOOKUP(C6,'7.23(FR)'!$B$7:$AY$102,23,0)</f>
        <v>41</v>
      </c>
      <c r="J6" s="159">
        <f t="shared" ref="J6" si="0">SUM(D10:I10)</f>
        <v>440</v>
      </c>
    </row>
    <row r="7" spans="1:10" ht="20.100000000000001" customHeight="1" x14ac:dyDescent="0.4">
      <c r="A7" s="140"/>
      <c r="B7" s="143"/>
      <c r="C7" s="95" t="s">
        <v>241</v>
      </c>
      <c r="D7" s="95">
        <f>VLOOKUP(C7,'7.22(1R)'!$B$7:$Y$101,24,0)</f>
        <v>80</v>
      </c>
      <c r="E7" s="95">
        <f>VLOOKUP('단체전(1R-공지)'!C7,'7.22(1R)'!$B$7:$Y$101,13,0)</f>
        <v>40</v>
      </c>
      <c r="F7" s="95">
        <f>VLOOKUP('단체전(1R-공지)'!C7,'7.22(1R)'!$B$7:$Y$101,23,0)</f>
        <v>40</v>
      </c>
      <c r="G7" s="95">
        <f>VLOOKUP(C7,'7.23(FR)'!$B$7:$AY$102,24,0)</f>
        <v>79</v>
      </c>
      <c r="H7" s="95">
        <f>VLOOKUP(C7,'7.23(FR)'!$B$7:$AY$102,13,0)</f>
        <v>38</v>
      </c>
      <c r="I7" s="95">
        <f>VLOOKUP(C7,'7.23(FR)'!$B$7:$AY$102,23,0)</f>
        <v>41</v>
      </c>
      <c r="J7" s="145"/>
    </row>
    <row r="8" spans="1:10" ht="20.100000000000001" customHeight="1" x14ac:dyDescent="0.4">
      <c r="A8" s="140"/>
      <c r="B8" s="143"/>
      <c r="C8" s="95" t="s">
        <v>79</v>
      </c>
      <c r="D8" s="99">
        <f>VLOOKUP(C8,'7.22(1R)'!$B$7:$Y$101,24,0)</f>
        <v>71</v>
      </c>
      <c r="E8" s="99">
        <f>VLOOKUP('단체전(1R-공지)'!C8,'7.22(1R)'!$B$7:$Y$101,13,0)</f>
        <v>36</v>
      </c>
      <c r="F8" s="99">
        <f>VLOOKUP('단체전(1R-공지)'!C8,'7.22(1R)'!$B$7:$Y$101,23,0)</f>
        <v>35</v>
      </c>
      <c r="G8" s="95">
        <f>VLOOKUP(C8,'7.23(FR)'!$B$7:$AY$102,24,0)</f>
        <v>84</v>
      </c>
      <c r="H8" s="95">
        <f>VLOOKUP(C8,'7.23(FR)'!$B$7:$AY$102,13,0)</f>
        <v>38</v>
      </c>
      <c r="I8" s="95">
        <f>VLOOKUP(C8,'7.23(FR)'!$B$7:$AY$102,23,0)</f>
        <v>46</v>
      </c>
      <c r="J8" s="145"/>
    </row>
    <row r="9" spans="1:10" ht="20.100000000000001" customHeight="1" x14ac:dyDescent="0.4">
      <c r="A9" s="140"/>
      <c r="B9" s="143"/>
      <c r="C9" s="96" t="s">
        <v>100</v>
      </c>
      <c r="D9" s="99">
        <f>VLOOKUP(C9,'7.22(1R)'!$B$7:$Y$101,24,0)</f>
        <v>70</v>
      </c>
      <c r="E9" s="100">
        <f>VLOOKUP('단체전(1R-공지)'!C9,'7.22(1R)'!$B$7:$Y$101,13,0)</f>
        <v>36</v>
      </c>
      <c r="F9" s="100">
        <f>VLOOKUP('단체전(1R-공지)'!C9,'7.22(1R)'!$B$7:$Y$101,23,0)</f>
        <v>34</v>
      </c>
      <c r="G9" s="96">
        <f>VLOOKUP(C9,'7.23(FR)'!$B$7:$AY$102,24,0)</f>
        <v>71</v>
      </c>
      <c r="H9" s="96">
        <f>VLOOKUP(C9,'7.23(FR)'!$B$7:$AY$102,13,0)</f>
        <v>37</v>
      </c>
      <c r="I9" s="96">
        <f>VLOOKUP(C9,'7.23(FR)'!$B$7:$AY$102,23,0)</f>
        <v>34</v>
      </c>
      <c r="J9" s="145"/>
    </row>
    <row r="10" spans="1:10" ht="20.100000000000001" customHeight="1" x14ac:dyDescent="0.4">
      <c r="A10" s="141"/>
      <c r="B10" s="144"/>
      <c r="C10" s="52" t="s">
        <v>38</v>
      </c>
      <c r="D10" s="122">
        <f>SUM(SMALL(D6:D9,{1,2,3}))</f>
        <v>214</v>
      </c>
      <c r="E10" s="123"/>
      <c r="F10" s="124"/>
      <c r="G10" s="122">
        <f>SUM(SMALL(G6:G9,{1,2,3}))</f>
        <v>226</v>
      </c>
      <c r="H10" s="123"/>
      <c r="I10" s="124"/>
      <c r="J10" s="146"/>
    </row>
    <row r="11" spans="1:10" ht="20.100000000000001" customHeight="1" x14ac:dyDescent="0.4">
      <c r="A11" s="157">
        <v>2</v>
      </c>
      <c r="B11" s="147" t="s">
        <v>216</v>
      </c>
      <c r="C11" s="94" t="s">
        <v>73</v>
      </c>
      <c r="D11" s="101">
        <f>VLOOKUP(C11,'7.22(1R)'!$B$7:$Y$101,24,0)</f>
        <v>71</v>
      </c>
      <c r="E11" s="101">
        <f>VLOOKUP('단체전(1R-공지)'!C11,'7.22(1R)'!$B$7:$Y$101,13,0)</f>
        <v>36</v>
      </c>
      <c r="F11" s="101">
        <f>VLOOKUP('단체전(1R-공지)'!C11,'7.22(1R)'!$B$7:$Y$101,23,0)</f>
        <v>35</v>
      </c>
      <c r="G11" s="94">
        <f>VLOOKUP(C11,'7.23(FR)'!$B$7:$AY$102,24,0)</f>
        <v>77</v>
      </c>
      <c r="H11" s="94">
        <f>VLOOKUP(C11,'7.23(FR)'!$B$7:$AY$102,13,0)</f>
        <v>39</v>
      </c>
      <c r="I11" s="94">
        <f>VLOOKUP(C11,'7.23(FR)'!$B$7:$AY$102,23,0)</f>
        <v>38</v>
      </c>
      <c r="J11" s="152">
        <f t="shared" ref="J11" si="1">SUM(D15:I15)</f>
        <v>452</v>
      </c>
    </row>
    <row r="12" spans="1:10" ht="20.100000000000001" customHeight="1" x14ac:dyDescent="0.4">
      <c r="A12" s="140"/>
      <c r="B12" s="143"/>
      <c r="C12" s="95" t="s">
        <v>249</v>
      </c>
      <c r="D12" s="95">
        <f>VLOOKUP(C12,'7.22(1R)'!$B$7:$Y$101,24,0)</f>
        <v>81</v>
      </c>
      <c r="E12" s="95">
        <f>VLOOKUP('단체전(1R-공지)'!C12,'7.22(1R)'!$B$7:$Y$101,13,0)</f>
        <v>39</v>
      </c>
      <c r="F12" s="95">
        <f>VLOOKUP('단체전(1R-공지)'!C12,'7.22(1R)'!$B$7:$Y$101,23,0)</f>
        <v>42</v>
      </c>
      <c r="G12" s="95">
        <f>VLOOKUP(C12,'7.23(FR)'!$B$7:$AY$102,24,0)</f>
        <v>75</v>
      </c>
      <c r="H12" s="95">
        <f>VLOOKUP(C12,'7.23(FR)'!$B$7:$AY$102,13,0)</f>
        <v>38</v>
      </c>
      <c r="I12" s="95">
        <f>VLOOKUP(C12,'7.23(FR)'!$B$7:$AY$102,23,0)</f>
        <v>37</v>
      </c>
      <c r="J12" s="145"/>
    </row>
    <row r="13" spans="1:10" ht="20.100000000000001" customHeight="1" x14ac:dyDescent="0.4">
      <c r="A13" s="140"/>
      <c r="B13" s="143"/>
      <c r="C13" s="95" t="s">
        <v>250</v>
      </c>
      <c r="D13" s="99">
        <f>VLOOKUP(C13,'7.22(1R)'!$B$7:$Y$101,24,0)</f>
        <v>73</v>
      </c>
      <c r="E13" s="99">
        <f>VLOOKUP('단체전(1R-공지)'!C13,'7.22(1R)'!$B$7:$Y$101,13,0)</f>
        <v>36</v>
      </c>
      <c r="F13" s="99">
        <f>VLOOKUP('단체전(1R-공지)'!C13,'7.22(1R)'!$B$7:$Y$101,23,0)</f>
        <v>37</v>
      </c>
      <c r="G13" s="95">
        <f>VLOOKUP(C13,'7.23(FR)'!$B$7:$AY$102,24,0)</f>
        <v>75</v>
      </c>
      <c r="H13" s="95">
        <f>VLOOKUP(C13,'7.23(FR)'!$B$7:$AY$102,13,0)</f>
        <v>37</v>
      </c>
      <c r="I13" s="95">
        <f>VLOOKUP(C13,'7.23(FR)'!$B$7:$AY$102,23,0)</f>
        <v>38</v>
      </c>
      <c r="J13" s="145"/>
    </row>
    <row r="14" spans="1:10" ht="20.100000000000001" customHeight="1" x14ac:dyDescent="0.4">
      <c r="A14" s="140"/>
      <c r="B14" s="143"/>
      <c r="C14" s="96" t="s">
        <v>251</v>
      </c>
      <c r="D14" s="99">
        <f>VLOOKUP(C14,'7.22(1R)'!$B$7:$Y$101,24,0)</f>
        <v>81</v>
      </c>
      <c r="E14" s="100">
        <f>VLOOKUP('단체전(1R-공지)'!C14,'7.22(1R)'!$B$7:$Y$101,13,0)</f>
        <v>41</v>
      </c>
      <c r="F14" s="100">
        <f>VLOOKUP('단체전(1R-공지)'!C14,'7.22(1R)'!$B$7:$Y$101,23,0)</f>
        <v>40</v>
      </c>
      <c r="G14" s="96">
        <f>VLOOKUP(C14,'7.23(FR)'!$B$7:$AY$102,24,0)</f>
        <v>80</v>
      </c>
      <c r="H14" s="96">
        <f>VLOOKUP(C14,'7.23(FR)'!$B$7:$AY$102,13,0)</f>
        <v>43</v>
      </c>
      <c r="I14" s="96">
        <f>VLOOKUP(C14,'7.23(FR)'!$B$7:$AY$102,23,0)</f>
        <v>37</v>
      </c>
      <c r="J14" s="145"/>
    </row>
    <row r="15" spans="1:10" ht="20.100000000000001" customHeight="1" x14ac:dyDescent="0.4">
      <c r="A15" s="141"/>
      <c r="B15" s="144"/>
      <c r="C15" s="52" t="s">
        <v>38</v>
      </c>
      <c r="D15" s="122">
        <f>SUM(SMALL(D11:D14,{1,2,3}))</f>
        <v>225</v>
      </c>
      <c r="E15" s="123"/>
      <c r="F15" s="124"/>
      <c r="G15" s="122">
        <f>SUM(SMALL(G11:G14,{1,2,3}))</f>
        <v>227</v>
      </c>
      <c r="H15" s="123"/>
      <c r="I15" s="124"/>
      <c r="J15" s="146"/>
    </row>
    <row r="16" spans="1:10" ht="20.100000000000001" customHeight="1" x14ac:dyDescent="0.4">
      <c r="A16" s="157">
        <v>3</v>
      </c>
      <c r="B16" s="147" t="s">
        <v>211</v>
      </c>
      <c r="C16" s="94" t="s">
        <v>236</v>
      </c>
      <c r="D16" s="101">
        <f>VLOOKUP(C16,'7.22(1R)'!$B$7:$Y$101,24,0)</f>
        <v>75</v>
      </c>
      <c r="E16" s="101">
        <f>VLOOKUP('단체전(1R-공지)'!C16,'7.22(1R)'!$B$7:$Y$101,13,0)</f>
        <v>38</v>
      </c>
      <c r="F16" s="101">
        <f>VLOOKUP('단체전(1R-공지)'!C16,'7.22(1R)'!$B$7:$Y$101,23,0)</f>
        <v>37</v>
      </c>
      <c r="G16" s="94">
        <f>VLOOKUP(C16,'7.23(FR)'!$B$7:$AY$102,24,0)</f>
        <v>82</v>
      </c>
      <c r="H16" s="94">
        <f>VLOOKUP(C16,'7.23(FR)'!$B$7:$AY$102,13,0)</f>
        <v>41</v>
      </c>
      <c r="I16" s="94">
        <f>VLOOKUP(C16,'7.23(FR)'!$B$7:$AY$102,23,0)</f>
        <v>41</v>
      </c>
      <c r="J16" s="152">
        <f t="shared" ref="J16" si="2">SUM(D20:I20)</f>
        <v>455</v>
      </c>
    </row>
    <row r="17" spans="1:10" ht="20.100000000000001" customHeight="1" x14ac:dyDescent="0.4">
      <c r="A17" s="140"/>
      <c r="B17" s="143"/>
      <c r="C17" s="95" t="s">
        <v>237</v>
      </c>
      <c r="D17" s="95">
        <f>VLOOKUP(C17,'7.22(1R)'!$B$7:$Y$101,24,0)</f>
        <v>79</v>
      </c>
      <c r="E17" s="95">
        <f>VLOOKUP('단체전(1R-공지)'!C17,'7.22(1R)'!$B$7:$Y$101,13,0)</f>
        <v>38</v>
      </c>
      <c r="F17" s="95">
        <f>VLOOKUP('단체전(1R-공지)'!C17,'7.22(1R)'!$B$7:$Y$101,23,0)</f>
        <v>41</v>
      </c>
      <c r="G17" s="95">
        <f>VLOOKUP(C17,'7.23(FR)'!$B$7:$AY$102,24,0)</f>
        <v>78</v>
      </c>
      <c r="H17" s="95">
        <f>VLOOKUP(C17,'7.23(FR)'!$B$7:$AY$102,13,0)</f>
        <v>38</v>
      </c>
      <c r="I17" s="95">
        <f>VLOOKUP(C17,'7.23(FR)'!$B$7:$AY$102,23,0)</f>
        <v>40</v>
      </c>
      <c r="J17" s="145"/>
    </row>
    <row r="18" spans="1:10" ht="20.100000000000001" customHeight="1" x14ac:dyDescent="0.4">
      <c r="A18" s="140"/>
      <c r="B18" s="143"/>
      <c r="C18" s="95" t="s">
        <v>238</v>
      </c>
      <c r="D18" s="99">
        <f>VLOOKUP(C18,'7.22(1R)'!$B$7:$Y$101,24,0)</f>
        <v>76</v>
      </c>
      <c r="E18" s="99">
        <f>VLOOKUP('단체전(1R-공지)'!C18,'7.22(1R)'!$B$7:$Y$101,13,0)</f>
        <v>37</v>
      </c>
      <c r="F18" s="99">
        <f>VLOOKUP('단체전(1R-공지)'!C18,'7.22(1R)'!$B$7:$Y$101,23,0)</f>
        <v>39</v>
      </c>
      <c r="G18" s="95">
        <f>VLOOKUP(C18,'7.23(FR)'!$B$7:$AY$102,24,0)</f>
        <v>72</v>
      </c>
      <c r="H18" s="95">
        <f>VLOOKUP(C18,'7.23(FR)'!$B$7:$AY$102,13,0)</f>
        <v>37</v>
      </c>
      <c r="I18" s="95">
        <f>VLOOKUP(C18,'7.23(FR)'!$B$7:$AY$102,23,0)</f>
        <v>35</v>
      </c>
      <c r="J18" s="145"/>
    </row>
    <row r="19" spans="1:10" ht="20.100000000000001" customHeight="1" x14ac:dyDescent="0.4">
      <c r="A19" s="140"/>
      <c r="B19" s="143"/>
      <c r="C19" s="96" t="s">
        <v>239</v>
      </c>
      <c r="D19" s="99">
        <f>VLOOKUP(C19,'7.22(1R)'!$B$7:$Y$101,24,0)</f>
        <v>76</v>
      </c>
      <c r="E19" s="100">
        <f>VLOOKUP('단체전(1R-공지)'!C19,'7.22(1R)'!$B$7:$Y$101,13,0)</f>
        <v>39</v>
      </c>
      <c r="F19" s="100">
        <f>VLOOKUP('단체전(1R-공지)'!C19,'7.22(1R)'!$B$7:$Y$101,23,0)</f>
        <v>37</v>
      </c>
      <c r="G19" s="96">
        <f>VLOOKUP(C19,'7.23(FR)'!$B$7:$AY$102,24,0)</f>
        <v>78</v>
      </c>
      <c r="H19" s="96">
        <f>VLOOKUP(C19,'7.23(FR)'!$B$7:$AY$102,13,0)</f>
        <v>39</v>
      </c>
      <c r="I19" s="96">
        <f>VLOOKUP(C19,'7.23(FR)'!$B$7:$AY$102,23,0)</f>
        <v>39</v>
      </c>
      <c r="J19" s="145"/>
    </row>
    <row r="20" spans="1:10" ht="20.100000000000001" customHeight="1" x14ac:dyDescent="0.4">
      <c r="A20" s="141"/>
      <c r="B20" s="144"/>
      <c r="C20" s="52" t="s">
        <v>38</v>
      </c>
      <c r="D20" s="122">
        <f>SUM(SMALL(D16:D19,{1,2,3}))</f>
        <v>227</v>
      </c>
      <c r="E20" s="123"/>
      <c r="F20" s="124"/>
      <c r="G20" s="122">
        <f>SUM(SMALL(G16:G19,{1,2,3}))</f>
        <v>228</v>
      </c>
      <c r="H20" s="123"/>
      <c r="I20" s="124"/>
      <c r="J20" s="146"/>
    </row>
    <row r="21" spans="1:10" ht="20.100000000000001" customHeight="1" x14ac:dyDescent="0.4">
      <c r="A21" s="157">
        <v>4</v>
      </c>
      <c r="B21" s="147" t="s">
        <v>217</v>
      </c>
      <c r="C21" s="94" t="s">
        <v>28</v>
      </c>
      <c r="D21" s="101">
        <f>VLOOKUP(C21,'7.22(1R)'!$B$7:$Y$101,24,0)</f>
        <v>77</v>
      </c>
      <c r="E21" s="101">
        <f>VLOOKUP('단체전(1R-공지)'!C21,'7.22(1R)'!$B$7:$Y$101,13,0)</f>
        <v>35</v>
      </c>
      <c r="F21" s="101">
        <f>VLOOKUP('단체전(1R-공지)'!C21,'7.22(1R)'!$B$7:$Y$101,23,0)</f>
        <v>42</v>
      </c>
      <c r="G21" s="94">
        <f>VLOOKUP(C21,'7.23(FR)'!$B$7:$AY$102,24,0)</f>
        <v>82</v>
      </c>
      <c r="H21" s="94">
        <f>VLOOKUP(C21,'7.23(FR)'!$B$7:$AY$102,13,0)</f>
        <v>45</v>
      </c>
      <c r="I21" s="94">
        <f>VLOOKUP(C21,'7.23(FR)'!$B$7:$AY$102,23,0)</f>
        <v>37</v>
      </c>
      <c r="J21" s="152">
        <f t="shared" ref="J21" si="3">SUM(D25:I25)</f>
        <v>465</v>
      </c>
    </row>
    <row r="22" spans="1:10" ht="20.100000000000001" customHeight="1" x14ac:dyDescent="0.4">
      <c r="A22" s="140"/>
      <c r="B22" s="143"/>
      <c r="C22" s="95" t="s">
        <v>15</v>
      </c>
      <c r="D22" s="99">
        <f>VLOOKUP(C22,'7.22(1R)'!$B$7:$Y$101,24,0)</f>
        <v>78</v>
      </c>
      <c r="E22" s="99">
        <f>VLOOKUP('단체전(1R-공지)'!C22,'7.22(1R)'!$B$7:$Y$101,13,0)</f>
        <v>38</v>
      </c>
      <c r="F22" s="99">
        <f>VLOOKUP('단체전(1R-공지)'!C22,'7.22(1R)'!$B$7:$Y$101,23,0)</f>
        <v>40</v>
      </c>
      <c r="G22" s="95">
        <f>VLOOKUP(C22,'7.23(FR)'!$B$7:$AY$102,24,0)</f>
        <v>77</v>
      </c>
      <c r="H22" s="95">
        <f>VLOOKUP(C22,'7.23(FR)'!$B$7:$AY$102,13,0)</f>
        <v>37</v>
      </c>
      <c r="I22" s="95">
        <f>VLOOKUP(C22,'7.23(FR)'!$B$7:$AY$102,23,0)</f>
        <v>40</v>
      </c>
      <c r="J22" s="145"/>
    </row>
    <row r="23" spans="1:10" ht="20.100000000000001" customHeight="1" x14ac:dyDescent="0.4">
      <c r="A23" s="140"/>
      <c r="B23" s="143"/>
      <c r="C23" s="95" t="s">
        <v>14</v>
      </c>
      <c r="D23" s="95">
        <f>VLOOKUP(C23,'7.22(1R)'!$B$7:$Y$101,24,0)</f>
        <v>81</v>
      </c>
      <c r="E23" s="95">
        <f>VLOOKUP('단체전(1R-공지)'!C23,'7.22(1R)'!$B$7:$Y$101,13,0)</f>
        <v>40</v>
      </c>
      <c r="F23" s="95">
        <f>VLOOKUP('단체전(1R-공지)'!C23,'7.22(1R)'!$B$7:$Y$101,23,0)</f>
        <v>41</v>
      </c>
      <c r="G23" s="95">
        <f>VLOOKUP(C23,'7.23(FR)'!$B$7:$AY$102,24,0)</f>
        <v>79</v>
      </c>
      <c r="H23" s="95">
        <f>VLOOKUP(C23,'7.23(FR)'!$B$7:$AY$102,13,0)</f>
        <v>38</v>
      </c>
      <c r="I23" s="95">
        <f>VLOOKUP(C23,'7.23(FR)'!$B$7:$AY$102,23,0)</f>
        <v>41</v>
      </c>
      <c r="J23" s="145"/>
    </row>
    <row r="24" spans="1:10" ht="20.100000000000001" customHeight="1" x14ac:dyDescent="0.4">
      <c r="A24" s="140"/>
      <c r="B24" s="143"/>
      <c r="C24" s="96" t="s">
        <v>74</v>
      </c>
      <c r="D24" s="99">
        <f>VLOOKUP(C24,'7.22(1R)'!$B$7:$Y$101,24,0)</f>
        <v>73</v>
      </c>
      <c r="E24" s="100">
        <f>VLOOKUP('단체전(1R-공지)'!C24,'7.22(1R)'!$B$7:$Y$101,13,0)</f>
        <v>37</v>
      </c>
      <c r="F24" s="100">
        <f>VLOOKUP('단체전(1R-공지)'!C24,'7.22(1R)'!$B$7:$Y$101,23,0)</f>
        <v>36</v>
      </c>
      <c r="G24" s="96">
        <f>VLOOKUP(C24,'7.23(FR)'!$B$7:$AY$102,24,0)</f>
        <v>81</v>
      </c>
      <c r="H24" s="96">
        <f>VLOOKUP(C24,'7.23(FR)'!$B$7:$AY$102,13,0)</f>
        <v>42</v>
      </c>
      <c r="I24" s="96">
        <f>VLOOKUP(C24,'7.23(FR)'!$B$7:$AY$102,23,0)</f>
        <v>39</v>
      </c>
      <c r="J24" s="145"/>
    </row>
    <row r="25" spans="1:10" ht="20.100000000000001" customHeight="1" x14ac:dyDescent="0.4">
      <c r="A25" s="141"/>
      <c r="B25" s="144"/>
      <c r="C25" s="52" t="s">
        <v>38</v>
      </c>
      <c r="D25" s="122">
        <f>SUM(SMALL(D21:D24,{1,2,3}))</f>
        <v>228</v>
      </c>
      <c r="E25" s="123"/>
      <c r="F25" s="124"/>
      <c r="G25" s="122">
        <f>SUM(SMALL(G21:G24,{1,2,3}))</f>
        <v>237</v>
      </c>
      <c r="H25" s="123"/>
      <c r="I25" s="124"/>
      <c r="J25" s="146"/>
    </row>
    <row r="26" spans="1:10" ht="20.100000000000001" customHeight="1" x14ac:dyDescent="0.4">
      <c r="A26" s="157">
        <v>4</v>
      </c>
      <c r="B26" s="147" t="s">
        <v>212</v>
      </c>
      <c r="C26" s="94" t="s">
        <v>16</v>
      </c>
      <c r="D26" s="94">
        <f>VLOOKUP(C26,'7.22(1R)'!$B$7:$Y$101,24,0)</f>
        <v>82</v>
      </c>
      <c r="E26" s="94">
        <f>VLOOKUP('단체전(1R-공지)'!C26,'7.22(1R)'!$B$7:$Y$101,13,0)</f>
        <v>45</v>
      </c>
      <c r="F26" s="94">
        <f>VLOOKUP('단체전(1R-공지)'!C26,'7.22(1R)'!$B$7:$Y$101,23,0)</f>
        <v>37</v>
      </c>
      <c r="G26" s="94">
        <f>VLOOKUP(C26,'7.23(FR)'!$B$7:$AY$102,24,0)</f>
        <v>78</v>
      </c>
      <c r="H26" s="94">
        <f>VLOOKUP(C26,'7.23(FR)'!$B$7:$AY$102,13,0)</f>
        <v>37</v>
      </c>
      <c r="I26" s="94">
        <f>VLOOKUP(C26,'7.23(FR)'!$B$7:$AY$102,23,0)</f>
        <v>41</v>
      </c>
      <c r="J26" s="152">
        <f>SUM(D30:I30)</f>
        <v>457</v>
      </c>
    </row>
    <row r="27" spans="1:10" ht="20.100000000000001" customHeight="1" x14ac:dyDescent="0.4">
      <c r="A27" s="140"/>
      <c r="B27" s="143"/>
      <c r="C27" s="95" t="s">
        <v>18</v>
      </c>
      <c r="D27" s="99">
        <f>VLOOKUP(C27,'7.22(1R)'!$B$7:$Y$101,24,0)</f>
        <v>75</v>
      </c>
      <c r="E27" s="99">
        <f>VLOOKUP('단체전(1R-공지)'!C27,'7.22(1R)'!$B$7:$Y$101,13,0)</f>
        <v>34</v>
      </c>
      <c r="F27" s="99">
        <f>VLOOKUP('단체전(1R-공지)'!C27,'7.22(1R)'!$B$7:$Y$101,23,0)</f>
        <v>41</v>
      </c>
      <c r="G27" s="95">
        <f>VLOOKUP(C27,'7.23(FR)'!$B$7:$AY$102,24,0)</f>
        <v>80</v>
      </c>
      <c r="H27" s="95">
        <f>VLOOKUP(C27,'7.23(FR)'!$B$7:$AY$102,13,0)</f>
        <v>40</v>
      </c>
      <c r="I27" s="95">
        <f>VLOOKUP(C27,'7.23(FR)'!$B$7:$AY$102,23,0)</f>
        <v>40</v>
      </c>
      <c r="J27" s="145"/>
    </row>
    <row r="28" spans="1:10" ht="20.100000000000001" customHeight="1" x14ac:dyDescent="0.4">
      <c r="A28" s="140"/>
      <c r="B28" s="143"/>
      <c r="C28" s="95" t="s">
        <v>21</v>
      </c>
      <c r="D28" s="99">
        <f>VLOOKUP(C28,'7.22(1R)'!$B$7:$Y$101,24,0)</f>
        <v>78</v>
      </c>
      <c r="E28" s="99">
        <f>VLOOKUP('단체전(1R-공지)'!C28,'7.22(1R)'!$B$7:$Y$101,13,0)</f>
        <v>38</v>
      </c>
      <c r="F28" s="99">
        <f>VLOOKUP('단체전(1R-공지)'!C28,'7.22(1R)'!$B$7:$Y$101,23,0)</f>
        <v>40</v>
      </c>
      <c r="G28" s="95">
        <f>VLOOKUP(C28,'7.23(FR)'!$B$7:$AY$102,24,0)</f>
        <v>74</v>
      </c>
      <c r="H28" s="95">
        <f>VLOOKUP(C28,'7.23(FR)'!$B$7:$AY$102,13,0)</f>
        <v>37</v>
      </c>
      <c r="I28" s="95">
        <f>VLOOKUP(C28,'7.23(FR)'!$B$7:$AY$102,23,0)</f>
        <v>37</v>
      </c>
      <c r="J28" s="145"/>
    </row>
    <row r="29" spans="1:10" ht="20.100000000000001" customHeight="1" x14ac:dyDescent="0.4">
      <c r="A29" s="140"/>
      <c r="B29" s="143"/>
      <c r="C29" s="96" t="s">
        <v>22</v>
      </c>
      <c r="D29" s="99">
        <f>VLOOKUP(C29,'7.22(1R)'!$B$7:$Y$101,24,0)</f>
        <v>75</v>
      </c>
      <c r="E29" s="100">
        <f>VLOOKUP('단체전(1R-공지)'!C29,'7.22(1R)'!$B$7:$Y$101,13,0)</f>
        <v>36</v>
      </c>
      <c r="F29" s="100">
        <f>VLOOKUP('단체전(1R-공지)'!C29,'7.22(1R)'!$B$7:$Y$101,23,0)</f>
        <v>39</v>
      </c>
      <c r="G29" s="96">
        <f>VLOOKUP(C29,'7.23(FR)'!$B$7:$AY$102,24,0)</f>
        <v>77</v>
      </c>
      <c r="H29" s="96">
        <f>VLOOKUP(C29,'7.23(FR)'!$B$7:$AY$102,13,0)</f>
        <v>37</v>
      </c>
      <c r="I29" s="96">
        <f>VLOOKUP(C29,'7.23(FR)'!$B$7:$AY$102,23,0)</f>
        <v>40</v>
      </c>
      <c r="J29" s="145"/>
    </row>
    <row r="30" spans="1:10" ht="20.100000000000001" customHeight="1" x14ac:dyDescent="0.4">
      <c r="A30" s="141"/>
      <c r="B30" s="144"/>
      <c r="C30" s="52" t="s">
        <v>38</v>
      </c>
      <c r="D30" s="122">
        <f>SUM(SMALL(D26:D29,{1,2,3}))</f>
        <v>228</v>
      </c>
      <c r="E30" s="123"/>
      <c r="F30" s="124"/>
      <c r="G30" s="122">
        <f>SUM(SMALL(G26:G29,{1,2,3}))</f>
        <v>229</v>
      </c>
      <c r="H30" s="123"/>
      <c r="I30" s="124"/>
      <c r="J30" s="146"/>
    </row>
    <row r="31" spans="1:10" ht="20.100000000000001" customHeight="1" x14ac:dyDescent="0.4">
      <c r="A31" s="157">
        <v>6</v>
      </c>
      <c r="B31" s="147" t="s">
        <v>218</v>
      </c>
      <c r="C31" s="94" t="s">
        <v>252</v>
      </c>
      <c r="D31" s="94">
        <f>VLOOKUP(C31,'7.22(1R)'!$B$7:$Y$101,24,0)</f>
        <v>82</v>
      </c>
      <c r="E31" s="94">
        <f>VLOOKUP('단체전(1R-공지)'!C31,'7.22(1R)'!$B$7:$Y$101,13,0)</f>
        <v>41</v>
      </c>
      <c r="F31" s="94">
        <f>VLOOKUP('단체전(1R-공지)'!C31,'7.22(1R)'!$B$7:$Y$101,23,0)</f>
        <v>41</v>
      </c>
      <c r="G31" s="94">
        <f>VLOOKUP(C31,'7.23(FR)'!$B$7:$AY$102,24,0)</f>
        <v>78</v>
      </c>
      <c r="H31" s="94">
        <f>VLOOKUP(C31,'7.23(FR)'!$B$7:$AY$102,13,0)</f>
        <v>38</v>
      </c>
      <c r="I31" s="94">
        <f>VLOOKUP(C31,'7.23(FR)'!$B$7:$AY$102,23,0)</f>
        <v>40</v>
      </c>
      <c r="J31" s="152">
        <f t="shared" ref="J31" si="4">SUM(D35:I35)</f>
        <v>450</v>
      </c>
    </row>
    <row r="32" spans="1:10" ht="20.100000000000001" customHeight="1" x14ac:dyDescent="0.4">
      <c r="A32" s="140"/>
      <c r="B32" s="143"/>
      <c r="C32" s="95" t="s">
        <v>20</v>
      </c>
      <c r="D32" s="99">
        <f>VLOOKUP(C32,'7.22(1R)'!$B$7:$Y$101,24,0)</f>
        <v>73</v>
      </c>
      <c r="E32" s="99">
        <f>VLOOKUP('단체전(1R-공지)'!C32,'7.22(1R)'!$B$7:$Y$101,13,0)</f>
        <v>38</v>
      </c>
      <c r="F32" s="99">
        <f>VLOOKUP('단체전(1R-공지)'!C32,'7.22(1R)'!$B$7:$Y$101,23,0)</f>
        <v>35</v>
      </c>
      <c r="G32" s="95">
        <f>VLOOKUP(C32,'7.23(FR)'!$B$7:$AY$102,24,0)</f>
        <v>73</v>
      </c>
      <c r="H32" s="95">
        <f>VLOOKUP(C32,'7.23(FR)'!$B$7:$AY$102,13,0)</f>
        <v>35</v>
      </c>
      <c r="I32" s="95">
        <f>VLOOKUP(C32,'7.23(FR)'!$B$7:$AY$102,23,0)</f>
        <v>38</v>
      </c>
      <c r="J32" s="145"/>
    </row>
    <row r="33" spans="1:10" ht="20.100000000000001" customHeight="1" x14ac:dyDescent="0.4">
      <c r="A33" s="140"/>
      <c r="B33" s="143"/>
      <c r="C33" s="95" t="s">
        <v>253</v>
      </c>
      <c r="D33" s="99">
        <f>VLOOKUP(C33,'7.22(1R)'!$B$7:$Y$101,24,0)</f>
        <v>81</v>
      </c>
      <c r="E33" s="99">
        <f>VLOOKUP('단체전(1R-공지)'!C33,'7.22(1R)'!$B$7:$Y$101,13,0)</f>
        <v>36</v>
      </c>
      <c r="F33" s="99">
        <f>VLOOKUP('단체전(1R-공지)'!C33,'7.22(1R)'!$B$7:$Y$101,23,0)</f>
        <v>45</v>
      </c>
      <c r="G33" s="95">
        <f>VLOOKUP(C33,'7.23(FR)'!$B$7:$AY$102,24,0)</f>
        <v>78</v>
      </c>
      <c r="H33" s="95">
        <f>VLOOKUP(C33,'7.23(FR)'!$B$7:$AY$102,13,0)</f>
        <v>38</v>
      </c>
      <c r="I33" s="95">
        <f>VLOOKUP(C33,'7.23(FR)'!$B$7:$AY$102,23,0)</f>
        <v>40</v>
      </c>
      <c r="J33" s="145"/>
    </row>
    <row r="34" spans="1:10" ht="20.100000000000001" customHeight="1" x14ac:dyDescent="0.4">
      <c r="A34" s="140"/>
      <c r="B34" s="143"/>
      <c r="C34" s="96" t="s">
        <v>75</v>
      </c>
      <c r="D34" s="99">
        <f>VLOOKUP(C34,'7.22(1R)'!$B$7:$Y$101,24,0)</f>
        <v>75</v>
      </c>
      <c r="E34" s="100">
        <f>VLOOKUP('단체전(1R-공지)'!C34,'7.22(1R)'!$B$7:$Y$101,13,0)</f>
        <v>35</v>
      </c>
      <c r="F34" s="100">
        <f>VLOOKUP('단체전(1R-공지)'!C34,'7.22(1R)'!$B$7:$Y$101,23,0)</f>
        <v>40</v>
      </c>
      <c r="G34" s="96">
        <f>VLOOKUP(C34,'7.23(FR)'!$B$7:$AY$102,24,0)</f>
        <v>70</v>
      </c>
      <c r="H34" s="96">
        <f>VLOOKUP(C34,'7.23(FR)'!$B$7:$AY$102,13,0)</f>
        <v>35</v>
      </c>
      <c r="I34" s="96">
        <f>VLOOKUP(C34,'7.23(FR)'!$B$7:$AY$102,23,0)</f>
        <v>35</v>
      </c>
      <c r="J34" s="145"/>
    </row>
    <row r="35" spans="1:10" ht="20.100000000000001" customHeight="1" x14ac:dyDescent="0.4">
      <c r="A35" s="141"/>
      <c r="B35" s="144"/>
      <c r="C35" s="52" t="s">
        <v>38</v>
      </c>
      <c r="D35" s="122">
        <f>SUM(SMALL(D31:D34,{1,2,3}))</f>
        <v>229</v>
      </c>
      <c r="E35" s="123"/>
      <c r="F35" s="124"/>
      <c r="G35" s="122">
        <f>SUM(SMALL(G31:G34,{1,2,3}))</f>
        <v>221</v>
      </c>
      <c r="H35" s="123"/>
      <c r="I35" s="124"/>
      <c r="J35" s="146"/>
    </row>
    <row r="36" spans="1:10" ht="20.100000000000001" customHeight="1" x14ac:dyDescent="0.4">
      <c r="A36" s="157">
        <v>6</v>
      </c>
      <c r="B36" s="147" t="s">
        <v>210</v>
      </c>
      <c r="C36" s="94" t="s">
        <v>76</v>
      </c>
      <c r="D36" s="101">
        <f>VLOOKUP(C36,'7.22(1R)'!$B$7:$Y$101,24,0)</f>
        <v>74</v>
      </c>
      <c r="E36" s="101">
        <f>VLOOKUP('단체전(1R-공지)'!C36,'7.22(1R)'!$B$7:$Y$101,13,0)</f>
        <v>36</v>
      </c>
      <c r="F36" s="101">
        <f>VLOOKUP('단체전(1R-공지)'!C36,'7.22(1R)'!$B$7:$Y$101,23,0)</f>
        <v>38</v>
      </c>
      <c r="G36" s="94">
        <f>VLOOKUP(C36,'7.23(FR)'!$B$7:$AY$102,24,0)</f>
        <v>78</v>
      </c>
      <c r="H36" s="94">
        <f>VLOOKUP(C36,'7.23(FR)'!$B$7:$AY$102,13,0)</f>
        <v>41</v>
      </c>
      <c r="I36" s="94">
        <f>VLOOKUP(C36,'7.23(FR)'!$B$7:$AY$102,23,0)</f>
        <v>37</v>
      </c>
      <c r="J36" s="152">
        <f t="shared" ref="J36" si="5">SUM(D40:I40)</f>
        <v>454</v>
      </c>
    </row>
    <row r="37" spans="1:10" ht="20.100000000000001" customHeight="1" x14ac:dyDescent="0.4">
      <c r="A37" s="140"/>
      <c r="B37" s="143"/>
      <c r="C37" s="95" t="s">
        <v>71</v>
      </c>
      <c r="D37" s="99">
        <f>VLOOKUP(C37,'7.22(1R)'!$B$7:$Y$101,24,0)</f>
        <v>75</v>
      </c>
      <c r="E37" s="99">
        <f>VLOOKUP('단체전(1R-공지)'!C37,'7.22(1R)'!$B$7:$Y$101,13,0)</f>
        <v>37</v>
      </c>
      <c r="F37" s="99">
        <f>VLOOKUP('단체전(1R-공지)'!C37,'7.22(1R)'!$B$7:$Y$101,23,0)</f>
        <v>38</v>
      </c>
      <c r="G37" s="95">
        <f>VLOOKUP(C37,'7.23(FR)'!$B$7:$AY$102,24,0)</f>
        <v>80</v>
      </c>
      <c r="H37" s="95">
        <f>VLOOKUP(C37,'7.23(FR)'!$B$7:$AY$102,13,0)</f>
        <v>38</v>
      </c>
      <c r="I37" s="95">
        <f>VLOOKUP(C37,'7.23(FR)'!$B$7:$AY$102,23,0)</f>
        <v>42</v>
      </c>
      <c r="J37" s="145"/>
    </row>
    <row r="38" spans="1:10" ht="20.100000000000001" customHeight="1" x14ac:dyDescent="0.4">
      <c r="A38" s="140"/>
      <c r="B38" s="143"/>
      <c r="C38" s="95" t="s">
        <v>235</v>
      </c>
      <c r="D38" s="95">
        <f>VLOOKUP(C38,'7.22(1R)'!$B$7:$Y$101,24,0)</f>
        <v>86</v>
      </c>
      <c r="E38" s="95">
        <f>VLOOKUP('단체전(1R-공지)'!C38,'7.22(1R)'!$B$7:$Y$101,13,0)</f>
        <v>45</v>
      </c>
      <c r="F38" s="95">
        <f>VLOOKUP('단체전(1R-공지)'!C38,'7.22(1R)'!$B$7:$Y$101,23,0)</f>
        <v>41</v>
      </c>
      <c r="G38" s="95">
        <f>VLOOKUP(C38,'7.23(FR)'!$B$7:$AY$102,24,0)</f>
        <v>73</v>
      </c>
      <c r="H38" s="95">
        <f>VLOOKUP(C38,'7.23(FR)'!$B$7:$AY$102,13,0)</f>
        <v>36</v>
      </c>
      <c r="I38" s="95">
        <f>VLOOKUP(C38,'7.23(FR)'!$B$7:$AY$102,23,0)</f>
        <v>37</v>
      </c>
      <c r="J38" s="145"/>
    </row>
    <row r="39" spans="1:10" ht="20.100000000000001" customHeight="1" x14ac:dyDescent="0.4">
      <c r="A39" s="140"/>
      <c r="B39" s="143"/>
      <c r="C39" s="96" t="s">
        <v>77</v>
      </c>
      <c r="D39" s="99">
        <f>VLOOKUP(C39,'7.22(1R)'!$B$7:$Y$101,24,0)</f>
        <v>80</v>
      </c>
      <c r="E39" s="100">
        <f>VLOOKUP('단체전(1R-공지)'!C39,'7.22(1R)'!$B$7:$Y$101,13,0)</f>
        <v>36</v>
      </c>
      <c r="F39" s="100">
        <f>VLOOKUP('단체전(1R-공지)'!C39,'7.22(1R)'!$B$7:$Y$101,23,0)</f>
        <v>44</v>
      </c>
      <c r="G39" s="96">
        <f>VLOOKUP(C39,'7.23(FR)'!$B$7:$AY$102,24,0)</f>
        <v>74</v>
      </c>
      <c r="H39" s="96">
        <f>VLOOKUP(C39,'7.23(FR)'!$B$7:$AY$102,13,0)</f>
        <v>36</v>
      </c>
      <c r="I39" s="96">
        <f>VLOOKUP(C39,'7.23(FR)'!$B$7:$AY$102,23,0)</f>
        <v>38</v>
      </c>
      <c r="J39" s="145"/>
    </row>
    <row r="40" spans="1:10" ht="20.100000000000001" customHeight="1" x14ac:dyDescent="0.4">
      <c r="A40" s="141"/>
      <c r="B40" s="144"/>
      <c r="C40" s="52" t="s">
        <v>38</v>
      </c>
      <c r="D40" s="122">
        <f>SUM(SMALL(D36:D39,{1,2,3}))</f>
        <v>229</v>
      </c>
      <c r="E40" s="123"/>
      <c r="F40" s="124"/>
      <c r="G40" s="122">
        <f>SUM(SMALL(G36:G39,{1,2,3}))</f>
        <v>225</v>
      </c>
      <c r="H40" s="123"/>
      <c r="I40" s="124"/>
      <c r="J40" s="146"/>
    </row>
    <row r="41" spans="1:10" ht="20.100000000000001" customHeight="1" x14ac:dyDescent="0.4">
      <c r="A41" s="157">
        <v>8</v>
      </c>
      <c r="B41" s="147" t="s">
        <v>205</v>
      </c>
      <c r="C41" s="94" t="s">
        <v>221</v>
      </c>
      <c r="D41" s="101">
        <f>VLOOKUP(C41,'7.22(1R)'!$B$7:$Y$101,24,0)</f>
        <v>80</v>
      </c>
      <c r="E41" s="101">
        <f>VLOOKUP('단체전(1R-공지)'!C41,'7.22(1R)'!$B$7:$Y$101,13,0)</f>
        <v>38</v>
      </c>
      <c r="F41" s="101">
        <f>VLOOKUP('단체전(1R-공지)'!C41,'7.22(1R)'!$B$7:$Y$101,23,0)</f>
        <v>42</v>
      </c>
      <c r="G41" s="94">
        <f>VLOOKUP(C41,'7.23(FR)'!$B$7:$AY$102,24,0)</f>
        <v>76</v>
      </c>
      <c r="H41" s="94">
        <f>VLOOKUP(C41,'7.23(FR)'!$B$7:$AY$102,13,0)</f>
        <v>41</v>
      </c>
      <c r="I41" s="94">
        <f>VLOOKUP(C41,'7.23(FR)'!$B$7:$AY$102,23,0)</f>
        <v>35</v>
      </c>
      <c r="J41" s="152">
        <f>SUM(D45:I45)</f>
        <v>461</v>
      </c>
    </row>
    <row r="42" spans="1:10" ht="20.100000000000001" customHeight="1" x14ac:dyDescent="0.4">
      <c r="A42" s="140"/>
      <c r="B42" s="143"/>
      <c r="C42" s="95" t="s">
        <v>222</v>
      </c>
      <c r="D42" s="95">
        <f>VLOOKUP(C42,'7.22(1R)'!$B$7:$Y$101,24,0)</f>
        <v>83</v>
      </c>
      <c r="E42" s="95">
        <f>VLOOKUP('단체전(1R-공지)'!C42,'7.22(1R)'!$B$7:$Y$101,13,0)</f>
        <v>43</v>
      </c>
      <c r="F42" s="95">
        <f>VLOOKUP('단체전(1R-공지)'!C42,'7.22(1R)'!$B$7:$Y$101,23,0)</f>
        <v>40</v>
      </c>
      <c r="G42" s="95">
        <f>VLOOKUP(C42,'7.23(FR)'!$B$7:$AY$102,24,0)</f>
        <v>80</v>
      </c>
      <c r="H42" s="95">
        <f>VLOOKUP(C42,'7.23(FR)'!$B$7:$AY$102,13,0)</f>
        <v>43</v>
      </c>
      <c r="I42" s="95">
        <f>VLOOKUP(C42,'7.23(FR)'!$B$7:$AY$102,23,0)</f>
        <v>37</v>
      </c>
      <c r="J42" s="145"/>
    </row>
    <row r="43" spans="1:10" ht="20.100000000000001" customHeight="1" x14ac:dyDescent="0.4">
      <c r="A43" s="140"/>
      <c r="B43" s="143"/>
      <c r="C43" s="95" t="s">
        <v>25</v>
      </c>
      <c r="D43" s="99">
        <f>VLOOKUP(C43,'7.22(1R)'!$B$7:$Y$101,24,0)</f>
        <v>73</v>
      </c>
      <c r="E43" s="99">
        <f>VLOOKUP('단체전(1R-공지)'!C43,'7.22(1R)'!$B$7:$Y$101,13,0)</f>
        <v>36</v>
      </c>
      <c r="F43" s="99">
        <f>VLOOKUP('단체전(1R-공지)'!C43,'7.22(1R)'!$B$7:$Y$101,23,0)</f>
        <v>37</v>
      </c>
      <c r="G43" s="95">
        <f>VLOOKUP(C43,'7.23(FR)'!$B$7:$AY$102,24,0)</f>
        <v>81</v>
      </c>
      <c r="H43" s="95">
        <f>VLOOKUP(C43,'7.23(FR)'!$B$7:$AY$102,13,0)</f>
        <v>41</v>
      </c>
      <c r="I43" s="95">
        <f>VLOOKUP(C43,'7.23(FR)'!$B$7:$AY$102,23,0)</f>
        <v>40</v>
      </c>
      <c r="J43" s="145"/>
    </row>
    <row r="44" spans="1:10" ht="20.100000000000001" customHeight="1" x14ac:dyDescent="0.4">
      <c r="A44" s="140"/>
      <c r="B44" s="143"/>
      <c r="C44" s="96" t="s">
        <v>26</v>
      </c>
      <c r="D44" s="99">
        <f>VLOOKUP(C44,'7.22(1R)'!$B$7:$Y$101,24,0)</f>
        <v>77</v>
      </c>
      <c r="E44" s="99">
        <f>VLOOKUP('단체전(1R-공지)'!C44,'7.22(1R)'!$B$7:$Y$101,13,0)</f>
        <v>38</v>
      </c>
      <c r="F44" s="99">
        <f>VLOOKUP('단체전(1R-공지)'!C44,'7.22(1R)'!$B$7:$Y$101,23,0)</f>
        <v>39</v>
      </c>
      <c r="G44" s="96">
        <f>VLOOKUP(C44,'7.23(FR)'!$B$7:$AY$102,24,0)</f>
        <v>75</v>
      </c>
      <c r="H44" s="96">
        <f>VLOOKUP(C44,'7.23(FR)'!$B$7:$AY$102,13,0)</f>
        <v>36</v>
      </c>
      <c r="I44" s="96">
        <f>VLOOKUP(C44,'7.23(FR)'!$B$7:$AY$102,23,0)</f>
        <v>39</v>
      </c>
      <c r="J44" s="145"/>
    </row>
    <row r="45" spans="1:10" ht="20.100000000000001" customHeight="1" x14ac:dyDescent="0.4">
      <c r="A45" s="141"/>
      <c r="B45" s="144"/>
      <c r="C45" s="52" t="s">
        <v>38</v>
      </c>
      <c r="D45" s="122">
        <f>SUM(SMALL(D41:D44,{1,2,3}))</f>
        <v>230</v>
      </c>
      <c r="E45" s="123"/>
      <c r="F45" s="124"/>
      <c r="G45" s="122">
        <f>SUM(SMALL(G41:G44,{1,2,3}))</f>
        <v>231</v>
      </c>
      <c r="H45" s="123"/>
      <c r="I45" s="124"/>
      <c r="J45" s="146"/>
    </row>
    <row r="46" spans="1:10" ht="20.100000000000001" customHeight="1" x14ac:dyDescent="0.4">
      <c r="A46" s="157">
        <v>8</v>
      </c>
      <c r="B46" s="147" t="s">
        <v>214</v>
      </c>
      <c r="C46" s="94" t="s">
        <v>242</v>
      </c>
      <c r="D46" s="101">
        <f>VLOOKUP(C46,'7.22(1R)'!$B$7:$Y$101,24,0)</f>
        <v>70</v>
      </c>
      <c r="E46" s="101">
        <f>VLOOKUP('단체전(1R-공지)'!C46,'7.22(1R)'!$B$7:$Y$101,13,0)</f>
        <v>34</v>
      </c>
      <c r="F46" s="101">
        <f>VLOOKUP('단체전(1R-공지)'!C46,'7.22(1R)'!$B$7:$Y$101,23,0)</f>
        <v>36</v>
      </c>
      <c r="G46" s="94">
        <f>VLOOKUP(C46,'7.23(FR)'!$B$7:$AY$102,24,0)</f>
        <v>78</v>
      </c>
      <c r="H46" s="94">
        <f>VLOOKUP(C46,'7.23(FR)'!$B$7:$AY$102,13,0)</f>
        <v>40</v>
      </c>
      <c r="I46" s="94">
        <f>VLOOKUP(C46,'7.23(FR)'!$B$7:$AY$102,23,0)</f>
        <v>38</v>
      </c>
      <c r="J46" s="152">
        <f t="shared" ref="J46" si="6">SUM(D50:I50)</f>
        <v>453</v>
      </c>
    </row>
    <row r="47" spans="1:10" ht="20.100000000000001" customHeight="1" x14ac:dyDescent="0.4">
      <c r="A47" s="140"/>
      <c r="B47" s="143"/>
      <c r="C47" s="95" t="s">
        <v>243</v>
      </c>
      <c r="D47" s="99">
        <f>VLOOKUP(C47,'7.22(1R)'!$B$7:$Y$101,24,0)</f>
        <v>83</v>
      </c>
      <c r="E47" s="99">
        <f>VLOOKUP('단체전(1R-공지)'!C47,'7.22(1R)'!$B$7:$Y$101,13,0)</f>
        <v>42</v>
      </c>
      <c r="F47" s="99">
        <f>VLOOKUP('단체전(1R-공지)'!C47,'7.22(1R)'!$B$7:$Y$101,23,0)</f>
        <v>41</v>
      </c>
      <c r="G47" s="95">
        <f>VLOOKUP(C47,'7.23(FR)'!$B$7:$AY$102,24,0)</f>
        <v>76</v>
      </c>
      <c r="H47" s="95">
        <f>VLOOKUP(C47,'7.23(FR)'!$B$7:$AY$102,13,0)</f>
        <v>37</v>
      </c>
      <c r="I47" s="95">
        <f>VLOOKUP(C47,'7.23(FR)'!$B$7:$AY$102,23,0)</f>
        <v>39</v>
      </c>
      <c r="J47" s="145"/>
    </row>
    <row r="48" spans="1:10" ht="20.100000000000001" customHeight="1" x14ac:dyDescent="0.4">
      <c r="A48" s="140"/>
      <c r="B48" s="143"/>
      <c r="C48" s="95" t="s">
        <v>12</v>
      </c>
      <c r="D48" s="99">
        <f>VLOOKUP(C48,'7.22(1R)'!$B$7:$Y$101,24,0)</f>
        <v>77</v>
      </c>
      <c r="E48" s="99">
        <f>VLOOKUP('단체전(1R-공지)'!C48,'7.22(1R)'!$B$7:$Y$101,13,0)</f>
        <v>41</v>
      </c>
      <c r="F48" s="99">
        <f>VLOOKUP('단체전(1R-공지)'!C48,'7.22(1R)'!$B$7:$Y$101,23,0)</f>
        <v>36</v>
      </c>
      <c r="G48" s="95">
        <f>VLOOKUP(C48,'7.23(FR)'!$B$7:$AY$102,24,0)</f>
        <v>69</v>
      </c>
      <c r="H48" s="95">
        <f>VLOOKUP(C48,'7.23(FR)'!$B$7:$AY$102,13,0)</f>
        <v>35</v>
      </c>
      <c r="I48" s="95">
        <f>VLOOKUP(C48,'7.23(FR)'!$B$7:$AY$102,23,0)</f>
        <v>34</v>
      </c>
      <c r="J48" s="145"/>
    </row>
    <row r="49" spans="1:10" ht="20.100000000000001" customHeight="1" x14ac:dyDescent="0.4">
      <c r="A49" s="140"/>
      <c r="B49" s="143"/>
      <c r="C49" s="96" t="s">
        <v>244</v>
      </c>
      <c r="D49" s="95">
        <f>VLOOKUP(C49,'7.22(1R)'!$B$7:$Y$101,24,0)</f>
        <v>85</v>
      </c>
      <c r="E49" s="96">
        <f>VLOOKUP('단체전(1R-공지)'!C49,'7.22(1R)'!$B$7:$Y$101,13,0)</f>
        <v>43</v>
      </c>
      <c r="F49" s="96">
        <f>VLOOKUP('단체전(1R-공지)'!C49,'7.22(1R)'!$B$7:$Y$101,23,0)</f>
        <v>42</v>
      </c>
      <c r="G49" s="96">
        <f>VLOOKUP(C49,'7.23(FR)'!$B$7:$AY$102,24,0)</f>
        <v>81</v>
      </c>
      <c r="H49" s="96">
        <f>VLOOKUP(C49,'7.23(FR)'!$B$7:$AY$102,13,0)</f>
        <v>43</v>
      </c>
      <c r="I49" s="96">
        <f>VLOOKUP(C49,'7.23(FR)'!$B$7:$AY$102,23,0)</f>
        <v>38</v>
      </c>
      <c r="J49" s="145"/>
    </row>
    <row r="50" spans="1:10" ht="20.100000000000001" customHeight="1" x14ac:dyDescent="0.4">
      <c r="A50" s="141"/>
      <c r="B50" s="144"/>
      <c r="C50" s="52" t="s">
        <v>38</v>
      </c>
      <c r="D50" s="122">
        <f>SUM(SMALL(D46:D49,{1,2,3}))</f>
        <v>230</v>
      </c>
      <c r="E50" s="123"/>
      <c r="F50" s="124"/>
      <c r="G50" s="122">
        <f>SUM(SMALL(G46:G49,{1,2,3}))</f>
        <v>223</v>
      </c>
      <c r="H50" s="123"/>
      <c r="I50" s="124"/>
      <c r="J50" s="146"/>
    </row>
    <row r="51" spans="1:10" ht="20.100000000000001" customHeight="1" x14ac:dyDescent="0.4">
      <c r="A51" s="157">
        <v>8</v>
      </c>
      <c r="B51" s="147" t="s">
        <v>207</v>
      </c>
      <c r="C51" s="94" t="s">
        <v>19</v>
      </c>
      <c r="D51" s="101">
        <f>VLOOKUP(C51,'7.22(1R)'!$B$7:$Y$101,24,0)</f>
        <v>82</v>
      </c>
      <c r="E51" s="101">
        <f>VLOOKUP('단체전(1R-공지)'!C51,'7.22(1R)'!$B$7:$Y$101,13,0)</f>
        <v>42</v>
      </c>
      <c r="F51" s="101">
        <f>VLOOKUP('단체전(1R-공지)'!C51,'7.22(1R)'!$B$7:$Y$101,23,0)</f>
        <v>40</v>
      </c>
      <c r="G51" s="94">
        <f>VLOOKUP(C51,'7.23(FR)'!$B$7:$AY$102,24,0)</f>
        <v>77</v>
      </c>
      <c r="H51" s="94">
        <f>VLOOKUP(C51,'7.23(FR)'!$B$7:$AY$102,13,0)</f>
        <v>38</v>
      </c>
      <c r="I51" s="94">
        <f>VLOOKUP(C51,'7.23(FR)'!$B$7:$AY$102,23,0)</f>
        <v>39</v>
      </c>
      <c r="J51" s="152">
        <f t="shared" ref="J51" si="7">SUM(D55:I55)</f>
        <v>461</v>
      </c>
    </row>
    <row r="52" spans="1:10" ht="20.100000000000001" customHeight="1" x14ac:dyDescent="0.4">
      <c r="A52" s="140"/>
      <c r="B52" s="143"/>
      <c r="C52" s="95" t="s">
        <v>17</v>
      </c>
      <c r="D52" s="99">
        <f>VLOOKUP(C52,'7.22(1R)'!$B$7:$Y$101,24,0)</f>
        <v>70</v>
      </c>
      <c r="E52" s="99">
        <f>VLOOKUP('단체전(1R-공지)'!C52,'7.22(1R)'!$B$7:$Y$101,13,0)</f>
        <v>33</v>
      </c>
      <c r="F52" s="99">
        <f>VLOOKUP('단체전(1R-공지)'!C52,'7.22(1R)'!$B$7:$Y$101,23,0)</f>
        <v>37</v>
      </c>
      <c r="G52" s="95">
        <f>VLOOKUP(C52,'7.23(FR)'!$B$7:$AY$102,24,0)</f>
        <v>74</v>
      </c>
      <c r="H52" s="95">
        <f>VLOOKUP(C52,'7.23(FR)'!$B$7:$AY$102,13,0)</f>
        <v>37</v>
      </c>
      <c r="I52" s="95">
        <f>VLOOKUP(C52,'7.23(FR)'!$B$7:$AY$102,23,0)</f>
        <v>37</v>
      </c>
      <c r="J52" s="145"/>
    </row>
    <row r="53" spans="1:10" ht="20.100000000000001" customHeight="1" x14ac:dyDescent="0.4">
      <c r="A53" s="140"/>
      <c r="B53" s="143"/>
      <c r="C53" s="95" t="s">
        <v>227</v>
      </c>
      <c r="D53" s="95">
        <f>VLOOKUP(C53,'7.22(1R)'!$B$7:$Y$101,24,0)</f>
        <v>86</v>
      </c>
      <c r="E53" s="95">
        <f>VLOOKUP('단체전(1R-공지)'!C53,'7.22(1R)'!$B$7:$Y$101,13,0)</f>
        <v>43</v>
      </c>
      <c r="F53" s="95">
        <f>VLOOKUP('단체전(1R-공지)'!C53,'7.22(1R)'!$B$7:$Y$101,23,0)</f>
        <v>43</v>
      </c>
      <c r="G53" s="95">
        <f>VLOOKUP(C53,'7.23(FR)'!$B$7:$AY$102,24,0)</f>
        <v>80</v>
      </c>
      <c r="H53" s="95">
        <f>VLOOKUP(C53,'7.23(FR)'!$B$7:$AY$102,13,0)</f>
        <v>39</v>
      </c>
      <c r="I53" s="95">
        <f>VLOOKUP(C53,'7.23(FR)'!$B$7:$AY$102,23,0)</f>
        <v>41</v>
      </c>
      <c r="J53" s="145"/>
    </row>
    <row r="54" spans="1:10" ht="20.100000000000001" customHeight="1" x14ac:dyDescent="0.4">
      <c r="A54" s="140"/>
      <c r="B54" s="143"/>
      <c r="C54" s="96" t="s">
        <v>228</v>
      </c>
      <c r="D54" s="99">
        <f>VLOOKUP(C54,'7.22(1R)'!$B$7:$Y$101,24,0)</f>
        <v>78</v>
      </c>
      <c r="E54" s="100">
        <f>VLOOKUP('단체전(1R-공지)'!C54,'7.22(1R)'!$B$7:$Y$101,13,0)</f>
        <v>40</v>
      </c>
      <c r="F54" s="100">
        <f>VLOOKUP('단체전(1R-공지)'!C54,'7.22(1R)'!$B$7:$Y$101,23,0)</f>
        <v>38</v>
      </c>
      <c r="G54" s="96">
        <f>VLOOKUP(C54,'7.23(FR)'!$B$7:$AY$102,24,0)</f>
        <v>85</v>
      </c>
      <c r="H54" s="96">
        <f>VLOOKUP(C54,'7.23(FR)'!$B$7:$AY$102,13,0)</f>
        <v>45</v>
      </c>
      <c r="I54" s="96">
        <f>VLOOKUP(C54,'7.23(FR)'!$B$7:$AY$102,23,0)</f>
        <v>40</v>
      </c>
      <c r="J54" s="145"/>
    </row>
    <row r="55" spans="1:10" ht="20.100000000000001" customHeight="1" thickBot="1" x14ac:dyDescent="0.45">
      <c r="A55" s="158"/>
      <c r="B55" s="151"/>
      <c r="C55" s="53" t="s">
        <v>38</v>
      </c>
      <c r="D55" s="154">
        <f>SUM(SMALL(D51:D54,{1,2,3}))</f>
        <v>230</v>
      </c>
      <c r="E55" s="155"/>
      <c r="F55" s="156"/>
      <c r="G55" s="154">
        <f>SUM(SMALL(G51:G54,{1,2,3}))</f>
        <v>231</v>
      </c>
      <c r="H55" s="155"/>
      <c r="I55" s="156"/>
      <c r="J55" s="153"/>
    </row>
    <row r="56" spans="1:10" ht="20.100000000000001" customHeight="1" x14ac:dyDescent="0.4">
      <c r="A56" s="140">
        <v>8</v>
      </c>
      <c r="B56" s="143" t="s">
        <v>96</v>
      </c>
      <c r="C56" s="95" t="s">
        <v>255</v>
      </c>
      <c r="D56" s="95">
        <f>VLOOKUP(C56,'7.22(1R)'!$B$7:$Y$101,24,0)</f>
        <v>89</v>
      </c>
      <c r="E56" s="95">
        <f>VLOOKUP('단체전(1R-공지)'!C56,'7.22(1R)'!$B$7:$Y$101,13,0)</f>
        <v>41</v>
      </c>
      <c r="F56" s="95">
        <f>VLOOKUP('단체전(1R-공지)'!C56,'7.22(1R)'!$B$7:$Y$101,23,0)</f>
        <v>48</v>
      </c>
      <c r="G56" s="95">
        <f>VLOOKUP(C56,'7.23(FR)'!$B$7:$AY$102,24,0)</f>
        <v>83</v>
      </c>
      <c r="H56" s="95">
        <f>VLOOKUP(C56,'7.23(FR)'!$B$7:$AY$102,13,0)</f>
        <v>42</v>
      </c>
      <c r="I56" s="95">
        <f>VLOOKUP(C56,'7.23(FR)'!$B$7:$AY$102,23,0)</f>
        <v>41</v>
      </c>
      <c r="J56" s="145">
        <f t="shared" ref="J56" si="8">SUM(D60:I60)</f>
        <v>467</v>
      </c>
    </row>
    <row r="57" spans="1:10" ht="20.100000000000001" customHeight="1" x14ac:dyDescent="0.4">
      <c r="A57" s="140"/>
      <c r="B57" s="143"/>
      <c r="C57" s="95" t="s">
        <v>69</v>
      </c>
      <c r="D57" s="99">
        <f>VLOOKUP(C57,'7.22(1R)'!$B$7:$Y$101,24,0)</f>
        <v>77</v>
      </c>
      <c r="E57" s="99">
        <f>VLOOKUP('단체전(1R-공지)'!C57,'7.22(1R)'!$B$7:$Y$101,13,0)</f>
        <v>38</v>
      </c>
      <c r="F57" s="99">
        <f>VLOOKUP('단체전(1R-공지)'!C57,'7.22(1R)'!$B$7:$Y$101,23,0)</f>
        <v>39</v>
      </c>
      <c r="G57" s="95">
        <f>VLOOKUP(C57,'7.23(FR)'!$B$7:$AY$102,24,0)</f>
        <v>78</v>
      </c>
      <c r="H57" s="95">
        <f>VLOOKUP(C57,'7.23(FR)'!$B$7:$AY$102,13,0)</f>
        <v>42</v>
      </c>
      <c r="I57" s="95">
        <f>VLOOKUP(C57,'7.23(FR)'!$B$7:$AY$102,23,0)</f>
        <v>36</v>
      </c>
      <c r="J57" s="145"/>
    </row>
    <row r="58" spans="1:10" ht="20.100000000000001" customHeight="1" x14ac:dyDescent="0.4">
      <c r="A58" s="140"/>
      <c r="B58" s="143"/>
      <c r="C58" s="95" t="s">
        <v>256</v>
      </c>
      <c r="D58" s="99">
        <f>VLOOKUP(C58,'7.22(1R)'!$B$7:$Y$101,24,0)</f>
        <v>77</v>
      </c>
      <c r="E58" s="99">
        <f>VLOOKUP('단체전(1R-공지)'!C58,'7.22(1R)'!$B$7:$Y$101,13,0)</f>
        <v>36</v>
      </c>
      <c r="F58" s="99">
        <f>VLOOKUP('단체전(1R-공지)'!C58,'7.22(1R)'!$B$7:$Y$101,23,0)</f>
        <v>41</v>
      </c>
      <c r="G58" s="95">
        <f>VLOOKUP(C58,'7.23(FR)'!$B$7:$AY$102,24,0)</f>
        <v>86</v>
      </c>
      <c r="H58" s="95">
        <f>VLOOKUP(C58,'7.23(FR)'!$B$7:$AY$102,13,0)</f>
        <v>44</v>
      </c>
      <c r="I58" s="95">
        <f>VLOOKUP(C58,'7.23(FR)'!$B$7:$AY$102,23,0)</f>
        <v>42</v>
      </c>
      <c r="J58" s="145"/>
    </row>
    <row r="59" spans="1:10" ht="20.100000000000001" customHeight="1" x14ac:dyDescent="0.4">
      <c r="A59" s="140"/>
      <c r="B59" s="143"/>
      <c r="C59" s="96" t="s">
        <v>93</v>
      </c>
      <c r="D59" s="99">
        <f>VLOOKUP(C59,'7.22(1R)'!$B$7:$Y$101,24,0)</f>
        <v>76</v>
      </c>
      <c r="E59" s="100">
        <f>VLOOKUP('단체전(1R-공지)'!C59,'7.22(1R)'!$B$7:$Y$101,13,0)</f>
        <v>36</v>
      </c>
      <c r="F59" s="100">
        <f>VLOOKUP('단체전(1R-공지)'!C59,'7.22(1R)'!$B$7:$Y$101,23,0)</f>
        <v>40</v>
      </c>
      <c r="G59" s="96">
        <f>VLOOKUP(C59,'7.23(FR)'!$B$7:$AY$102,24,0)</f>
        <v>76</v>
      </c>
      <c r="H59" s="96">
        <f>VLOOKUP(C59,'7.23(FR)'!$B$7:$AY$102,13,0)</f>
        <v>37</v>
      </c>
      <c r="I59" s="96">
        <f>VLOOKUP(C59,'7.23(FR)'!$B$7:$AY$102,23,0)</f>
        <v>39</v>
      </c>
      <c r="J59" s="145"/>
    </row>
    <row r="60" spans="1:10" ht="20.100000000000001" customHeight="1" x14ac:dyDescent="0.4">
      <c r="A60" s="141"/>
      <c r="B60" s="144"/>
      <c r="C60" s="52" t="s">
        <v>38</v>
      </c>
      <c r="D60" s="122">
        <f>SUM(SMALL(D56:D59,{1,2,3}))</f>
        <v>230</v>
      </c>
      <c r="E60" s="123"/>
      <c r="F60" s="124"/>
      <c r="G60" s="122">
        <f>SUM(SMALL(G56:G59,{1,2,3}))</f>
        <v>237</v>
      </c>
      <c r="H60" s="123"/>
      <c r="I60" s="124"/>
      <c r="J60" s="146"/>
    </row>
    <row r="61" spans="1:10" ht="20.100000000000001" customHeight="1" x14ac:dyDescent="0.4">
      <c r="A61" s="157">
        <v>12</v>
      </c>
      <c r="B61" s="147" t="s">
        <v>209</v>
      </c>
      <c r="C61" s="94" t="s">
        <v>70</v>
      </c>
      <c r="D61" s="101">
        <f>VLOOKUP(C61,'7.22(1R)'!$B$7:$Y$101,24,0)</f>
        <v>73</v>
      </c>
      <c r="E61" s="101">
        <f>VLOOKUP('단체전(1R-공지)'!C61,'7.22(1R)'!$B$7:$Y$101,13,0)</f>
        <v>41</v>
      </c>
      <c r="F61" s="101">
        <f>VLOOKUP('단체전(1R-공지)'!C61,'7.22(1R)'!$B$7:$Y$101,23,0)</f>
        <v>32</v>
      </c>
      <c r="G61" s="94">
        <f>VLOOKUP(C61,'7.23(FR)'!$B$7:$AY$102,24,0)</f>
        <v>79</v>
      </c>
      <c r="H61" s="94">
        <f>VLOOKUP(C61,'7.23(FR)'!$B$7:$AY$102,13,0)</f>
        <v>38</v>
      </c>
      <c r="I61" s="94">
        <f>VLOOKUP(C61,'7.23(FR)'!$B$7:$AY$102,23,0)</f>
        <v>41</v>
      </c>
      <c r="J61" s="152">
        <f t="shared" ref="J61" si="9">SUM(D65:I65)</f>
        <v>456</v>
      </c>
    </row>
    <row r="62" spans="1:10" ht="20.100000000000001" customHeight="1" x14ac:dyDescent="0.4">
      <c r="A62" s="140"/>
      <c r="B62" s="143"/>
      <c r="C62" s="95" t="s">
        <v>72</v>
      </c>
      <c r="D62" s="99">
        <f>VLOOKUP(C62,'7.22(1R)'!$B$7:$Y$101,24,0)</f>
        <v>80</v>
      </c>
      <c r="E62" s="99">
        <f>VLOOKUP('단체전(1R-공지)'!C62,'7.22(1R)'!$B$7:$Y$101,13,0)</f>
        <v>42</v>
      </c>
      <c r="F62" s="99">
        <f>VLOOKUP('단체전(1R-공지)'!C62,'7.22(1R)'!$B$7:$Y$101,23,0)</f>
        <v>38</v>
      </c>
      <c r="G62" s="95">
        <f>VLOOKUP(C62,'7.23(FR)'!$B$7:$AY$102,24,0)</f>
        <v>73</v>
      </c>
      <c r="H62" s="95">
        <f>VLOOKUP(C62,'7.23(FR)'!$B$7:$AY$102,13,0)</f>
        <v>36</v>
      </c>
      <c r="I62" s="95">
        <f>VLOOKUP(C62,'7.23(FR)'!$B$7:$AY$102,23,0)</f>
        <v>37</v>
      </c>
      <c r="J62" s="145"/>
    </row>
    <row r="63" spans="1:10" ht="20.100000000000001" customHeight="1" x14ac:dyDescent="0.4">
      <c r="A63" s="140"/>
      <c r="B63" s="143"/>
      <c r="C63" s="95" t="s">
        <v>233</v>
      </c>
      <c r="D63" s="95">
        <f>VLOOKUP(C63,'7.22(1R)'!$B$7:$Y$101,24,0)</f>
        <v>83</v>
      </c>
      <c r="E63" s="95">
        <f>VLOOKUP('단체전(1R-공지)'!C63,'7.22(1R)'!$B$7:$Y$101,13,0)</f>
        <v>43</v>
      </c>
      <c r="F63" s="95">
        <f>VLOOKUP('단체전(1R-공지)'!C63,'7.22(1R)'!$B$7:$Y$101,23,0)</f>
        <v>40</v>
      </c>
      <c r="G63" s="95">
        <f>VLOOKUP(C63,'7.23(FR)'!$B$7:$AY$102,24,0)</f>
        <v>83</v>
      </c>
      <c r="H63" s="95">
        <f>VLOOKUP(C63,'7.23(FR)'!$B$7:$AY$102,13,0)</f>
        <v>40</v>
      </c>
      <c r="I63" s="95">
        <f>VLOOKUP(C63,'7.23(FR)'!$B$7:$AY$102,23,0)</f>
        <v>43</v>
      </c>
      <c r="J63" s="145"/>
    </row>
    <row r="64" spans="1:10" ht="20.100000000000001" customHeight="1" x14ac:dyDescent="0.4">
      <c r="A64" s="140"/>
      <c r="B64" s="143"/>
      <c r="C64" s="96" t="s">
        <v>234</v>
      </c>
      <c r="D64" s="99">
        <f>VLOOKUP(C64,'7.22(1R)'!$B$7:$Y$101,24,0)</f>
        <v>78</v>
      </c>
      <c r="E64" s="100">
        <f>VLOOKUP('단체전(1R-공지)'!C64,'7.22(1R)'!$B$7:$Y$101,13,0)</f>
        <v>36</v>
      </c>
      <c r="F64" s="100">
        <f>VLOOKUP('단체전(1R-공지)'!C64,'7.22(1R)'!$B$7:$Y$101,23,0)</f>
        <v>42</v>
      </c>
      <c r="G64" s="96">
        <f>VLOOKUP(C64,'7.23(FR)'!$B$7:$AY$102,24,0)</f>
        <v>73</v>
      </c>
      <c r="H64" s="96">
        <f>VLOOKUP(C64,'7.23(FR)'!$B$7:$AY$102,13,0)</f>
        <v>37</v>
      </c>
      <c r="I64" s="96">
        <f>VLOOKUP(C64,'7.23(FR)'!$B$7:$AY$102,23,0)</f>
        <v>36</v>
      </c>
      <c r="J64" s="145"/>
    </row>
    <row r="65" spans="1:10" ht="20.100000000000001" customHeight="1" x14ac:dyDescent="0.4">
      <c r="A65" s="141"/>
      <c r="B65" s="144"/>
      <c r="C65" s="52" t="s">
        <v>38</v>
      </c>
      <c r="D65" s="122">
        <f>SUM(SMALL(D61:D64,{1,2,3}))</f>
        <v>231</v>
      </c>
      <c r="E65" s="123"/>
      <c r="F65" s="124"/>
      <c r="G65" s="122">
        <f>SUM(SMALL(G61:G64,{1,2,3}))</f>
        <v>225</v>
      </c>
      <c r="H65" s="123"/>
      <c r="I65" s="124"/>
      <c r="J65" s="146"/>
    </row>
    <row r="66" spans="1:10" ht="20.100000000000001" customHeight="1" x14ac:dyDescent="0.4">
      <c r="A66" s="157">
        <v>13</v>
      </c>
      <c r="B66" s="147" t="s">
        <v>208</v>
      </c>
      <c r="C66" s="94" t="s">
        <v>229</v>
      </c>
      <c r="D66" s="101">
        <f>VLOOKUP(C66,'7.22(1R)'!$B$7:$Y$101,24,0)</f>
        <v>76</v>
      </c>
      <c r="E66" s="101">
        <f>VLOOKUP('단체전(1R-공지)'!C66,'7.22(1R)'!$B$7:$Y$101,13,0)</f>
        <v>36</v>
      </c>
      <c r="F66" s="101">
        <f>VLOOKUP('단체전(1R-공지)'!C66,'7.22(1R)'!$B$7:$Y$101,23,0)</f>
        <v>40</v>
      </c>
      <c r="G66" s="94">
        <f>VLOOKUP(C66,'7.23(FR)'!$B$7:$AY$102,24,0)</f>
        <v>81</v>
      </c>
      <c r="H66" s="94">
        <f>VLOOKUP(C66,'7.23(FR)'!$B$7:$AY$102,13,0)</f>
        <v>41</v>
      </c>
      <c r="I66" s="94">
        <f>VLOOKUP(C66,'7.23(FR)'!$B$7:$AY$102,23,0)</f>
        <v>40</v>
      </c>
      <c r="J66" s="152">
        <f t="shared" ref="J66" si="10">SUM(D70:I70)</f>
        <v>469</v>
      </c>
    </row>
    <row r="67" spans="1:10" ht="20.100000000000001" customHeight="1" x14ac:dyDescent="0.4">
      <c r="A67" s="140"/>
      <c r="B67" s="143"/>
      <c r="C67" s="95" t="s">
        <v>230</v>
      </c>
      <c r="D67" s="99">
        <f>VLOOKUP(C67,'7.22(1R)'!$B$7:$Y$101,24,0)</f>
        <v>77</v>
      </c>
      <c r="E67" s="99">
        <f>VLOOKUP('단체전(1R-공지)'!C67,'7.22(1R)'!$B$7:$Y$101,13,0)</f>
        <v>40</v>
      </c>
      <c r="F67" s="99">
        <f>VLOOKUP('단체전(1R-공지)'!C67,'7.22(1R)'!$B$7:$Y$101,23,0)</f>
        <v>37</v>
      </c>
      <c r="G67" s="95">
        <f>VLOOKUP(C67,'7.23(FR)'!$B$7:$AY$102,24,0)</f>
        <v>77</v>
      </c>
      <c r="H67" s="95">
        <f>VLOOKUP(C67,'7.23(FR)'!$B$7:$AY$102,13,0)</f>
        <v>34</v>
      </c>
      <c r="I67" s="95">
        <f>VLOOKUP(C67,'7.23(FR)'!$B$7:$AY$102,23,0)</f>
        <v>43</v>
      </c>
      <c r="J67" s="145"/>
    </row>
    <row r="68" spans="1:10" ht="20.100000000000001" customHeight="1" x14ac:dyDescent="0.4">
      <c r="A68" s="140"/>
      <c r="B68" s="143"/>
      <c r="C68" s="95" t="s">
        <v>231</v>
      </c>
      <c r="D68" s="99">
        <f>VLOOKUP(C68,'7.22(1R)'!$B$7:$Y$101,24,0)</f>
        <v>80</v>
      </c>
      <c r="E68" s="99">
        <f>VLOOKUP('단체전(1R-공지)'!C68,'7.22(1R)'!$B$7:$Y$101,13,0)</f>
        <v>41</v>
      </c>
      <c r="F68" s="99">
        <f>VLOOKUP('단체전(1R-공지)'!C68,'7.22(1R)'!$B$7:$Y$101,23,0)</f>
        <v>39</v>
      </c>
      <c r="G68" s="95">
        <f>VLOOKUP(C68,'7.23(FR)'!$B$7:$AY$102,24,0)</f>
        <v>86</v>
      </c>
      <c r="H68" s="95">
        <f>VLOOKUP(C68,'7.23(FR)'!$B$7:$AY$102,13,0)</f>
        <v>47</v>
      </c>
      <c r="I68" s="95">
        <f>VLOOKUP(C68,'7.23(FR)'!$B$7:$AY$102,23,0)</f>
        <v>39</v>
      </c>
      <c r="J68" s="145"/>
    </row>
    <row r="69" spans="1:10" ht="20.100000000000001" customHeight="1" x14ac:dyDescent="0.4">
      <c r="A69" s="140"/>
      <c r="B69" s="143"/>
      <c r="C69" s="96" t="s">
        <v>232</v>
      </c>
      <c r="D69" s="95">
        <f>VLOOKUP(C69,'7.22(1R)'!$B$7:$Y$101,24,0)</f>
        <v>81</v>
      </c>
      <c r="E69" s="96">
        <f>VLOOKUP('단체전(1R-공지)'!C69,'7.22(1R)'!$B$7:$Y$101,13,0)</f>
        <v>41</v>
      </c>
      <c r="F69" s="96">
        <f>VLOOKUP('단체전(1R-공지)'!C69,'7.22(1R)'!$B$7:$Y$101,23,0)</f>
        <v>40</v>
      </c>
      <c r="G69" s="96">
        <f>VLOOKUP(C69,'7.23(FR)'!$B$7:$AY$102,24,0)</f>
        <v>78</v>
      </c>
      <c r="H69" s="96">
        <f>VLOOKUP(C69,'7.23(FR)'!$B$7:$AY$102,13,0)</f>
        <v>38</v>
      </c>
      <c r="I69" s="96">
        <f>VLOOKUP(C69,'7.23(FR)'!$B$7:$AY$102,23,0)</f>
        <v>40</v>
      </c>
      <c r="J69" s="145"/>
    </row>
    <row r="70" spans="1:10" ht="20.100000000000001" customHeight="1" x14ac:dyDescent="0.4">
      <c r="A70" s="141"/>
      <c r="B70" s="144"/>
      <c r="C70" s="52" t="s">
        <v>38</v>
      </c>
      <c r="D70" s="122">
        <f>SUM(SMALL(D66:D69,{1,2,3}))</f>
        <v>233</v>
      </c>
      <c r="E70" s="123"/>
      <c r="F70" s="124"/>
      <c r="G70" s="122">
        <f>SUM(SMALL(G66:G69,{1,2,3}))</f>
        <v>236</v>
      </c>
      <c r="H70" s="123"/>
      <c r="I70" s="124"/>
      <c r="J70" s="146"/>
    </row>
    <row r="71" spans="1:10" ht="20.100000000000001" customHeight="1" x14ac:dyDescent="0.4">
      <c r="A71" s="157">
        <v>14</v>
      </c>
      <c r="B71" s="147" t="s">
        <v>220</v>
      </c>
      <c r="C71" s="94" t="s">
        <v>24</v>
      </c>
      <c r="D71" s="101">
        <f>VLOOKUP(C71,'7.22(1R)'!$B$7:$Y$101,24,0)</f>
        <v>78</v>
      </c>
      <c r="E71" s="101">
        <f>VLOOKUP('단체전(1R-공지)'!C71,'7.22(1R)'!$B$7:$Y$101,13,0)</f>
        <v>38</v>
      </c>
      <c r="F71" s="101">
        <f>VLOOKUP('단체전(1R-공지)'!C71,'7.22(1R)'!$B$7:$Y$101,23,0)</f>
        <v>40</v>
      </c>
      <c r="G71" s="94">
        <f>VLOOKUP(C71,'7.23(FR)'!$B$7:$AY$102,24,0)</f>
        <v>80</v>
      </c>
      <c r="H71" s="94">
        <f>VLOOKUP(C71,'7.23(FR)'!$B$7:$AY$102,13,0)</f>
        <v>36</v>
      </c>
      <c r="I71" s="94">
        <f>VLOOKUP(C71,'7.23(FR)'!$B$7:$AY$102,23,0)</f>
        <v>44</v>
      </c>
      <c r="J71" s="152">
        <f>SUM(D75:I75)</f>
        <v>474</v>
      </c>
    </row>
    <row r="72" spans="1:10" ht="20.100000000000001" customHeight="1" x14ac:dyDescent="0.4">
      <c r="A72" s="140"/>
      <c r="B72" s="143"/>
      <c r="C72" s="95" t="s">
        <v>29</v>
      </c>
      <c r="D72" s="99">
        <f>VLOOKUP(C72,'7.22(1R)'!$B$7:$Y$101,24,0)</f>
        <v>75</v>
      </c>
      <c r="E72" s="99">
        <f>VLOOKUP('단체전(1R-공지)'!C72,'7.22(1R)'!$B$7:$Y$101,13,0)</f>
        <v>36</v>
      </c>
      <c r="F72" s="99">
        <f>VLOOKUP('단체전(1R-공지)'!C72,'7.22(1R)'!$B$7:$Y$101,23,0)</f>
        <v>39</v>
      </c>
      <c r="G72" s="95">
        <f>VLOOKUP(C72,'7.23(FR)'!$B$7:$AY$102,24,0)</f>
        <v>84</v>
      </c>
      <c r="H72" s="95">
        <f>VLOOKUP(C72,'7.23(FR)'!$B$7:$AY$102,13,0)</f>
        <v>45</v>
      </c>
      <c r="I72" s="95">
        <f>VLOOKUP(C72,'7.23(FR)'!$B$7:$AY$102,23,0)</f>
        <v>39</v>
      </c>
      <c r="J72" s="145"/>
    </row>
    <row r="73" spans="1:10" ht="20.100000000000001" customHeight="1" x14ac:dyDescent="0.4">
      <c r="A73" s="140"/>
      <c r="B73" s="143"/>
      <c r="C73" s="95" t="s">
        <v>103</v>
      </c>
      <c r="D73" s="95">
        <f>VLOOKUP(C73,'7.22(1R)'!$B$7:$Y$101,24,0)</f>
        <v>84</v>
      </c>
      <c r="E73" s="95">
        <f>VLOOKUP('단체전(1R-공지)'!C73,'7.22(1R)'!$B$7:$Y$101,13,0)</f>
        <v>42</v>
      </c>
      <c r="F73" s="95">
        <f>VLOOKUP('단체전(1R-공지)'!C73,'7.22(1R)'!$B$7:$Y$101,23,0)</f>
        <v>42</v>
      </c>
      <c r="G73" s="95">
        <f>VLOOKUP(C73,'7.23(FR)'!$B$7:$AY$102,24,0)</f>
        <v>86</v>
      </c>
      <c r="H73" s="95">
        <f>VLOOKUP(C73,'7.23(FR)'!$B$7:$AY$102,13,0)</f>
        <v>42</v>
      </c>
      <c r="I73" s="95">
        <f>VLOOKUP(C73,'7.23(FR)'!$B$7:$AY$102,23,0)</f>
        <v>44</v>
      </c>
      <c r="J73" s="145"/>
    </row>
    <row r="74" spans="1:10" ht="20.100000000000001" customHeight="1" x14ac:dyDescent="0.4">
      <c r="A74" s="140"/>
      <c r="B74" s="143"/>
      <c r="C74" s="96" t="s">
        <v>78</v>
      </c>
      <c r="D74" s="99">
        <f>VLOOKUP(C74,'7.22(1R)'!$B$7:$Y$101,24,0)</f>
        <v>84</v>
      </c>
      <c r="E74" s="100">
        <f>VLOOKUP('단체전(1R-공지)'!C74,'7.22(1R)'!$B$7:$Y$101,13,0)</f>
        <v>44</v>
      </c>
      <c r="F74" s="100">
        <f>VLOOKUP('단체전(1R-공지)'!C74,'7.22(1R)'!$B$7:$Y$101,23,0)</f>
        <v>40</v>
      </c>
      <c r="G74" s="96">
        <f>VLOOKUP(C74,'7.23(FR)'!$B$7:$AY$102,24,0)</f>
        <v>73</v>
      </c>
      <c r="H74" s="96">
        <f>VLOOKUP(C74,'7.23(FR)'!$B$7:$AY$102,13,0)</f>
        <v>35</v>
      </c>
      <c r="I74" s="96">
        <f>VLOOKUP(C74,'7.23(FR)'!$B$7:$AY$102,23,0)</f>
        <v>38</v>
      </c>
      <c r="J74" s="145"/>
    </row>
    <row r="75" spans="1:10" ht="20.100000000000001" customHeight="1" x14ac:dyDescent="0.4">
      <c r="A75" s="141"/>
      <c r="B75" s="144"/>
      <c r="C75" s="52" t="s">
        <v>38</v>
      </c>
      <c r="D75" s="122">
        <f>SUM(SMALL(D71:D74,{1,2,3}))</f>
        <v>237</v>
      </c>
      <c r="E75" s="123"/>
      <c r="F75" s="124"/>
      <c r="G75" s="122">
        <f>SUM(SMALL(G71:G74,{1,2,3}))</f>
        <v>237</v>
      </c>
      <c r="H75" s="123"/>
      <c r="I75" s="124"/>
      <c r="J75" s="146"/>
    </row>
    <row r="76" spans="1:10" ht="20.100000000000001" customHeight="1" x14ac:dyDescent="0.4">
      <c r="A76" s="157">
        <v>14</v>
      </c>
      <c r="B76" s="147" t="s">
        <v>219</v>
      </c>
      <c r="C76" s="94" t="s">
        <v>11</v>
      </c>
      <c r="D76" s="101">
        <f>VLOOKUP(C76,'7.22(1R)'!$B$7:$Y$101,24,0)</f>
        <v>79</v>
      </c>
      <c r="E76" s="101">
        <f>VLOOKUP('단체전(1R-공지)'!C76,'7.22(1R)'!$B$7:$Y$101,13,0)</f>
        <v>40</v>
      </c>
      <c r="F76" s="101">
        <f>VLOOKUP('단체전(1R-공지)'!C76,'7.22(1R)'!$B$7:$Y$101,23,0)</f>
        <v>39</v>
      </c>
      <c r="G76" s="94">
        <f>VLOOKUP(C76,'7.23(FR)'!$B$7:$AY$102,24,0)</f>
        <v>70</v>
      </c>
      <c r="H76" s="94">
        <f>VLOOKUP(C76,'7.23(FR)'!$B$7:$AY$102,13,0)</f>
        <v>36</v>
      </c>
      <c r="I76" s="94">
        <f>VLOOKUP(C76,'7.23(FR)'!$B$7:$AY$102,23,0)</f>
        <v>34</v>
      </c>
      <c r="J76" s="152">
        <f t="shared" ref="J76" si="11">SUM(D80:I80)</f>
        <v>456</v>
      </c>
    </row>
    <row r="77" spans="1:10" ht="20.100000000000001" customHeight="1" x14ac:dyDescent="0.4">
      <c r="A77" s="140"/>
      <c r="B77" s="143"/>
      <c r="C77" s="95" t="s">
        <v>254</v>
      </c>
      <c r="D77" s="99">
        <f>VLOOKUP(C77,'7.22(1R)'!$B$7:$Y$101,24,0)</f>
        <v>83</v>
      </c>
      <c r="E77" s="99">
        <f>VLOOKUP('단체전(1R-공지)'!C77,'7.22(1R)'!$B$7:$Y$101,13,0)</f>
        <v>41</v>
      </c>
      <c r="F77" s="99">
        <f>VLOOKUP('단체전(1R-공지)'!C77,'7.22(1R)'!$B$7:$Y$101,23,0)</f>
        <v>42</v>
      </c>
      <c r="G77" s="95">
        <f>VLOOKUP(C77,'7.23(FR)'!$B$7:$AY$102,24,0)</f>
        <v>81</v>
      </c>
      <c r="H77" s="95">
        <f>VLOOKUP(C77,'7.23(FR)'!$B$7:$AY$102,13,0)</f>
        <v>39</v>
      </c>
      <c r="I77" s="95">
        <f>VLOOKUP(C77,'7.23(FR)'!$B$7:$AY$102,23,0)</f>
        <v>42</v>
      </c>
      <c r="J77" s="145"/>
    </row>
    <row r="78" spans="1:10" ht="20.100000000000001" customHeight="1" x14ac:dyDescent="0.4">
      <c r="A78" s="140"/>
      <c r="B78" s="143"/>
      <c r="C78" s="95" t="s">
        <v>13</v>
      </c>
      <c r="D78" s="99">
        <f>VLOOKUP(C78,'7.22(1R)'!$B$7:$Y$101,24,0)</f>
        <v>75</v>
      </c>
      <c r="E78" s="99">
        <f>VLOOKUP('단체전(1R-공지)'!C78,'7.22(1R)'!$B$7:$Y$101,13,0)</f>
        <v>38</v>
      </c>
      <c r="F78" s="99">
        <f>VLOOKUP('단체전(1R-공지)'!C78,'7.22(1R)'!$B$7:$Y$101,23,0)</f>
        <v>37</v>
      </c>
      <c r="G78" s="95">
        <f>VLOOKUP(C78,'7.23(FR)'!$B$7:$AY$102,24,0)</f>
        <v>73</v>
      </c>
      <c r="H78" s="95">
        <f>VLOOKUP(C78,'7.23(FR)'!$B$7:$AY$102,13,0)</f>
        <v>35</v>
      </c>
      <c r="I78" s="95">
        <f>VLOOKUP(C78,'7.23(FR)'!$B$7:$AY$102,23,0)</f>
        <v>38</v>
      </c>
      <c r="J78" s="145"/>
    </row>
    <row r="79" spans="1:10" ht="20.100000000000001" customHeight="1" x14ac:dyDescent="0.4">
      <c r="A79" s="140"/>
      <c r="B79" s="143"/>
      <c r="C79" s="96" t="s">
        <v>97</v>
      </c>
      <c r="D79" s="95">
        <f>VLOOKUP(C79,'7.22(1R)'!$B$7:$Y$101,24,0)</f>
        <v>85</v>
      </c>
      <c r="E79" s="96">
        <f>VLOOKUP('단체전(1R-공지)'!C79,'7.22(1R)'!$B$7:$Y$101,13,0)</f>
        <v>45</v>
      </c>
      <c r="F79" s="96">
        <f>VLOOKUP('단체전(1R-공지)'!C79,'7.22(1R)'!$B$7:$Y$101,23,0)</f>
        <v>40</v>
      </c>
      <c r="G79" s="96">
        <f>VLOOKUP(C79,'7.23(FR)'!$B$7:$AY$102,24,0)</f>
        <v>76</v>
      </c>
      <c r="H79" s="96">
        <f>VLOOKUP(C79,'7.23(FR)'!$B$7:$AY$102,13,0)</f>
        <v>38</v>
      </c>
      <c r="I79" s="96">
        <f>VLOOKUP(C79,'7.23(FR)'!$B$7:$AY$102,23,0)</f>
        <v>38</v>
      </c>
      <c r="J79" s="145"/>
    </row>
    <row r="80" spans="1:10" ht="20.100000000000001" customHeight="1" x14ac:dyDescent="0.4">
      <c r="A80" s="141"/>
      <c r="B80" s="144"/>
      <c r="C80" s="52" t="s">
        <v>38</v>
      </c>
      <c r="D80" s="122">
        <f>SUM(SMALL(D76:D79,{1,2,3}))</f>
        <v>237</v>
      </c>
      <c r="E80" s="123"/>
      <c r="F80" s="124"/>
      <c r="G80" s="122">
        <f>SUM(SMALL(G76:G79,{1,2,3}))</f>
        <v>219</v>
      </c>
      <c r="H80" s="123"/>
      <c r="I80" s="124"/>
      <c r="J80" s="146"/>
    </row>
    <row r="81" spans="1:10" ht="20.100000000000001" customHeight="1" x14ac:dyDescent="0.4">
      <c r="A81" s="157">
        <v>16</v>
      </c>
      <c r="B81" s="147" t="s">
        <v>206</v>
      </c>
      <c r="C81" s="94" t="s">
        <v>223</v>
      </c>
      <c r="D81" s="101">
        <f>VLOOKUP(C81,'7.22(1R)'!$B$7:$Y$101,24,0)</f>
        <v>73</v>
      </c>
      <c r="E81" s="101">
        <f>VLOOKUP('단체전(1R-공지)'!C81,'7.22(1R)'!$B$7:$Y$101,13,0)</f>
        <v>36</v>
      </c>
      <c r="F81" s="101">
        <f>VLOOKUP('단체전(1R-공지)'!C81,'7.22(1R)'!$B$7:$Y$101,23,0)</f>
        <v>37</v>
      </c>
      <c r="G81" s="94">
        <f>VLOOKUP(C81,'7.23(FR)'!$B$7:$AY$102,24,0)</f>
        <v>74</v>
      </c>
      <c r="H81" s="94">
        <f>VLOOKUP(C81,'7.23(FR)'!$B$7:$AY$102,13,0)</f>
        <v>33</v>
      </c>
      <c r="I81" s="94">
        <f>VLOOKUP(C81,'7.23(FR)'!$B$7:$AY$102,23,0)</f>
        <v>41</v>
      </c>
      <c r="J81" s="152">
        <f t="shared" ref="J81" si="12">SUM(D85:I85)</f>
        <v>477</v>
      </c>
    </row>
    <row r="82" spans="1:10" ht="20.100000000000001" customHeight="1" x14ac:dyDescent="0.4">
      <c r="A82" s="140"/>
      <c r="B82" s="143"/>
      <c r="C82" s="95" t="s">
        <v>224</v>
      </c>
      <c r="D82" s="99">
        <f>VLOOKUP(C82,'7.22(1R)'!$B$7:$Y$101,24,0)</f>
        <v>81</v>
      </c>
      <c r="E82" s="99">
        <f>VLOOKUP('단체전(1R-공지)'!C82,'7.22(1R)'!$B$7:$Y$101,13,0)</f>
        <v>40</v>
      </c>
      <c r="F82" s="99">
        <f>VLOOKUP('단체전(1R-공지)'!C82,'7.22(1R)'!$B$7:$Y$101,23,0)</f>
        <v>41</v>
      </c>
      <c r="G82" s="95">
        <f>VLOOKUP(C82,'7.23(FR)'!$B$7:$AY$102,24,0)</f>
        <v>80</v>
      </c>
      <c r="H82" s="95">
        <f>VLOOKUP(C82,'7.23(FR)'!$B$7:$AY$102,13,0)</f>
        <v>40</v>
      </c>
      <c r="I82" s="95">
        <f>VLOOKUP(C82,'7.23(FR)'!$B$7:$AY$102,23,0)</f>
        <v>40</v>
      </c>
      <c r="J82" s="145"/>
    </row>
    <row r="83" spans="1:10" ht="20.100000000000001" customHeight="1" x14ac:dyDescent="0.4">
      <c r="A83" s="140"/>
      <c r="B83" s="143"/>
      <c r="C83" s="95" t="s">
        <v>225</v>
      </c>
      <c r="D83" s="99">
        <f>VLOOKUP(C83,'7.22(1R)'!$B$7:$Y$101,24,0)</f>
        <v>85</v>
      </c>
      <c r="E83" s="99">
        <f>VLOOKUP('단체전(1R-공지)'!C83,'7.22(1R)'!$B$7:$Y$101,13,0)</f>
        <v>44</v>
      </c>
      <c r="F83" s="99">
        <f>VLOOKUP('단체전(1R-공지)'!C83,'7.22(1R)'!$B$7:$Y$101,23,0)</f>
        <v>41</v>
      </c>
      <c r="G83" s="95">
        <f>VLOOKUP(C83,'7.23(FR)'!$B$7:$AY$102,24,0)</f>
        <v>84</v>
      </c>
      <c r="H83" s="95">
        <f>VLOOKUP(C83,'7.23(FR)'!$B$7:$AY$102,13,0)</f>
        <v>39</v>
      </c>
      <c r="I83" s="95">
        <f>VLOOKUP(C83,'7.23(FR)'!$B$7:$AY$102,23,0)</f>
        <v>45</v>
      </c>
      <c r="J83" s="145"/>
    </row>
    <row r="84" spans="1:10" ht="20.100000000000001" customHeight="1" x14ac:dyDescent="0.4">
      <c r="A84" s="140"/>
      <c r="B84" s="143"/>
      <c r="C84" s="96" t="s">
        <v>226</v>
      </c>
      <c r="D84" s="95">
        <f>VLOOKUP(C84,'7.22(1R)'!$B$7:$Y$101,24,0)</f>
        <v>92</v>
      </c>
      <c r="E84" s="95">
        <f>VLOOKUP('단체전(1R-공지)'!C84,'7.22(1R)'!$B$7:$Y$101,13,0)</f>
        <v>50</v>
      </c>
      <c r="F84" s="95">
        <f>VLOOKUP('단체전(1R-공지)'!C84,'7.22(1R)'!$B$7:$Y$101,23,0)</f>
        <v>42</v>
      </c>
      <c r="G84" s="96">
        <f>VLOOKUP(C84,'7.23(FR)'!$B$7:$AY$102,24,0)</f>
        <v>94</v>
      </c>
      <c r="H84" s="96">
        <f>VLOOKUP(C84,'7.23(FR)'!$B$7:$AY$102,13,0)</f>
        <v>48</v>
      </c>
      <c r="I84" s="96">
        <f>VLOOKUP(C84,'7.23(FR)'!$B$7:$AY$102,23,0)</f>
        <v>46</v>
      </c>
      <c r="J84" s="145"/>
    </row>
    <row r="85" spans="1:10" ht="20.100000000000001" customHeight="1" x14ac:dyDescent="0.4">
      <c r="A85" s="141"/>
      <c r="B85" s="144"/>
      <c r="C85" s="52" t="s">
        <v>38</v>
      </c>
      <c r="D85" s="122">
        <f>SUM(SMALL(D81:D84,{1,2,3}))</f>
        <v>239</v>
      </c>
      <c r="E85" s="123"/>
      <c r="F85" s="124"/>
      <c r="G85" s="122">
        <f>SUM(SMALL(G81:G84,{1,2,3}))</f>
        <v>238</v>
      </c>
      <c r="H85" s="123"/>
      <c r="I85" s="124"/>
      <c r="J85" s="146"/>
    </row>
    <row r="86" spans="1:10" ht="20.100000000000001" customHeight="1" x14ac:dyDescent="0.4">
      <c r="A86" s="157">
        <v>17</v>
      </c>
      <c r="B86" s="148" t="s">
        <v>215</v>
      </c>
      <c r="C86" s="94" t="s">
        <v>245</v>
      </c>
      <c r="D86" s="94">
        <f>VLOOKUP(C86,'7.22(1R)'!$B$7:$Y$101,24,0)</f>
        <v>90</v>
      </c>
      <c r="E86" s="94">
        <f>VLOOKUP('단체전(1R-공지)'!C86,'7.22(1R)'!$B$7:$Y$101,13,0)</f>
        <v>44</v>
      </c>
      <c r="F86" s="94">
        <f>VLOOKUP('단체전(1R-공지)'!C86,'7.22(1R)'!$B$7:$Y$101,23,0)</f>
        <v>46</v>
      </c>
      <c r="G86" s="94">
        <f>VLOOKUP(C86,'7.23(FR)'!$B$7:$AY$102,24,0)</f>
        <v>81</v>
      </c>
      <c r="H86" s="94">
        <f>VLOOKUP(C86,'7.23(FR)'!$B$7:$AY$102,13,0)</f>
        <v>37</v>
      </c>
      <c r="I86" s="94">
        <f>VLOOKUP(C86,'7.23(FR)'!$B$7:$AY$102,23,0)</f>
        <v>44</v>
      </c>
      <c r="J86" s="152">
        <f t="shared" ref="J86" si="13">SUM(D90:I90)</f>
        <v>482</v>
      </c>
    </row>
    <row r="87" spans="1:10" ht="20.100000000000001" customHeight="1" x14ac:dyDescent="0.4">
      <c r="A87" s="140"/>
      <c r="B87" s="143"/>
      <c r="C87" s="95" t="s">
        <v>246</v>
      </c>
      <c r="D87" s="99">
        <f>VLOOKUP(C87,'7.22(1R)'!$B$7:$Y$101,24,0)</f>
        <v>81</v>
      </c>
      <c r="E87" s="99">
        <f>VLOOKUP('단체전(1R-공지)'!C87,'7.22(1R)'!$B$7:$Y$101,13,0)</f>
        <v>39</v>
      </c>
      <c r="F87" s="99">
        <f>VLOOKUP('단체전(1R-공지)'!C87,'7.22(1R)'!$B$7:$Y$101,23,0)</f>
        <v>42</v>
      </c>
      <c r="G87" s="95">
        <f>VLOOKUP(C87,'7.23(FR)'!$B$7:$AY$102,24,0)</f>
        <v>88</v>
      </c>
      <c r="H87" s="95">
        <f>VLOOKUP(C87,'7.23(FR)'!$B$7:$AY$102,13,0)</f>
        <v>43</v>
      </c>
      <c r="I87" s="95">
        <f>VLOOKUP(C87,'7.23(FR)'!$B$7:$AY$102,23,0)</f>
        <v>45</v>
      </c>
      <c r="J87" s="145"/>
    </row>
    <row r="88" spans="1:10" ht="20.100000000000001" customHeight="1" x14ac:dyDescent="0.4">
      <c r="A88" s="140"/>
      <c r="B88" s="143"/>
      <c r="C88" s="95" t="s">
        <v>247</v>
      </c>
      <c r="D88" s="99">
        <f>VLOOKUP(C88,'7.22(1R)'!$B$7:$Y$101,24,0)</f>
        <v>73</v>
      </c>
      <c r="E88" s="99">
        <f>VLOOKUP('단체전(1R-공지)'!C88,'7.22(1R)'!$B$7:$Y$101,13,0)</f>
        <v>36</v>
      </c>
      <c r="F88" s="99">
        <f>VLOOKUP('단체전(1R-공지)'!C88,'7.22(1R)'!$B$7:$Y$101,23,0)</f>
        <v>37</v>
      </c>
      <c r="G88" s="95">
        <f>VLOOKUP(C88,'7.23(FR)'!$B$7:$AY$102,24,0)</f>
        <v>80</v>
      </c>
      <c r="H88" s="95">
        <f>VLOOKUP(C88,'7.23(FR)'!$B$7:$AY$102,13,0)</f>
        <v>37</v>
      </c>
      <c r="I88" s="95">
        <f>VLOOKUP(C88,'7.23(FR)'!$B$7:$AY$102,23,0)</f>
        <v>43</v>
      </c>
      <c r="J88" s="145"/>
    </row>
    <row r="89" spans="1:10" ht="20.100000000000001" customHeight="1" x14ac:dyDescent="0.4">
      <c r="A89" s="140"/>
      <c r="B89" s="143"/>
      <c r="C89" s="96" t="s">
        <v>248</v>
      </c>
      <c r="D89" s="99">
        <f>VLOOKUP(C89,'7.22(1R)'!$B$7:$Y$101,24,0)</f>
        <v>86</v>
      </c>
      <c r="E89" s="100">
        <f>VLOOKUP('단체전(1R-공지)'!C89,'7.22(1R)'!$B$7:$Y$101,13,0)</f>
        <v>40</v>
      </c>
      <c r="F89" s="100">
        <f>VLOOKUP('단체전(1R-공지)'!C89,'7.22(1R)'!$B$7:$Y$101,23,0)</f>
        <v>46</v>
      </c>
      <c r="G89" s="96">
        <f>VLOOKUP(C89,'7.23(FR)'!$B$7:$AY$102,24,0)</f>
        <v>81</v>
      </c>
      <c r="H89" s="96">
        <f>VLOOKUP(C89,'7.23(FR)'!$B$7:$AY$102,13,0)</f>
        <v>35</v>
      </c>
      <c r="I89" s="96">
        <f>VLOOKUP(C89,'7.23(FR)'!$B$7:$AY$102,23,0)</f>
        <v>46</v>
      </c>
      <c r="J89" s="145"/>
    </row>
    <row r="90" spans="1:10" ht="20.100000000000001" customHeight="1" thickBot="1" x14ac:dyDescent="0.45">
      <c r="A90" s="158"/>
      <c r="B90" s="151"/>
      <c r="C90" s="53" t="s">
        <v>38</v>
      </c>
      <c r="D90" s="154">
        <f>SUM(SMALL(D86:D89,{1,2,3}))</f>
        <v>240</v>
      </c>
      <c r="E90" s="155"/>
      <c r="F90" s="156"/>
      <c r="G90" s="154">
        <f>SUM(SMALL(G86:G89,{1,2,3}))</f>
        <v>242</v>
      </c>
      <c r="H90" s="155"/>
      <c r="I90" s="156"/>
      <c r="J90" s="153"/>
    </row>
    <row r="91" spans="1:10" ht="20.100000000000001" customHeight="1" x14ac:dyDescent="0.4">
      <c r="A91" s="141" t="e">
        <f>RANK(J91,$J$41:$J$105,1)</f>
        <v>#N/A</v>
      </c>
      <c r="B91" s="143"/>
      <c r="C91" s="95"/>
      <c r="D91" s="95" t="e">
        <f>VLOOKUP(C91,'7.22(1R)'!$B$7:$Y$101,24,0)</f>
        <v>#N/A</v>
      </c>
      <c r="E91" s="95" t="e">
        <f>VLOOKUP('단체전(1R-공지)'!C91,'7.22(1R)'!$B$7:$Y$101,13,0)</f>
        <v>#N/A</v>
      </c>
      <c r="F91" s="95" t="e">
        <f>VLOOKUP('단체전(1R-공지)'!C91,'7.22(1R)'!$B$7:$Y$101,23,0)</f>
        <v>#N/A</v>
      </c>
      <c r="G91" s="95" t="e">
        <f>VLOOKUP(C91,'7.23(FR)'!$B$7:$AY$102,24,0)</f>
        <v>#N/A</v>
      </c>
      <c r="H91" s="95" t="e">
        <f>VLOOKUP(C91,'7.23(FR)'!$B$7:$AY$102,13,0)</f>
        <v>#N/A</v>
      </c>
      <c r="I91" s="95" t="e">
        <f>VLOOKUP(C91,'7.23(FR)'!$B$7:$AY$102,23,0)</f>
        <v>#N/A</v>
      </c>
      <c r="J91" s="145" t="e">
        <f t="shared" ref="J91" si="14">SUM(D95:I95)</f>
        <v>#N/A</v>
      </c>
    </row>
    <row r="92" spans="1:10" ht="20.100000000000001" customHeight="1" x14ac:dyDescent="0.4">
      <c r="A92" s="149"/>
      <c r="B92" s="143"/>
      <c r="C92" s="95"/>
      <c r="D92" s="95" t="e">
        <f>VLOOKUP(C92,'7.22(1R)'!$B$7:$Y$101,24,0)</f>
        <v>#N/A</v>
      </c>
      <c r="E92" s="95" t="e">
        <f>VLOOKUP('단체전(1R-공지)'!C92,'7.22(1R)'!$B$7:$Y$101,13,0)</f>
        <v>#N/A</v>
      </c>
      <c r="F92" s="95" t="e">
        <f>VLOOKUP('단체전(1R-공지)'!C92,'7.22(1R)'!$B$7:$Y$101,23,0)</f>
        <v>#N/A</v>
      </c>
      <c r="G92" s="95" t="e">
        <f>VLOOKUP(C92,'7.23(FR)'!$B$7:$AY$102,24,0)</f>
        <v>#N/A</v>
      </c>
      <c r="H92" s="95" t="e">
        <f>VLOOKUP(C92,'7.23(FR)'!$B$7:$AY$102,13,0)</f>
        <v>#N/A</v>
      </c>
      <c r="I92" s="95" t="e">
        <f>VLOOKUP(C92,'7.23(FR)'!$B$7:$AY$102,23,0)</f>
        <v>#N/A</v>
      </c>
      <c r="J92" s="145"/>
    </row>
    <row r="93" spans="1:10" ht="20.100000000000001" customHeight="1" x14ac:dyDescent="0.4">
      <c r="A93" s="149"/>
      <c r="B93" s="143"/>
      <c r="C93" s="95"/>
      <c r="D93" s="95" t="e">
        <f>VLOOKUP(C93,'7.22(1R)'!$B$7:$Y$101,24,0)</f>
        <v>#N/A</v>
      </c>
      <c r="E93" s="95" t="e">
        <f>VLOOKUP('단체전(1R-공지)'!C93,'7.22(1R)'!$B$7:$Y$101,13,0)</f>
        <v>#N/A</v>
      </c>
      <c r="F93" s="95" t="e">
        <f>VLOOKUP('단체전(1R-공지)'!C93,'7.22(1R)'!$B$7:$Y$101,23,0)</f>
        <v>#N/A</v>
      </c>
      <c r="G93" s="95" t="e">
        <f>VLOOKUP(C93,'7.23(FR)'!$B$7:$AY$102,24,0)</f>
        <v>#N/A</v>
      </c>
      <c r="H93" s="95" t="e">
        <f>VLOOKUP(C93,'7.23(FR)'!$B$7:$AY$102,13,0)</f>
        <v>#N/A</v>
      </c>
      <c r="I93" s="95" t="e">
        <f>VLOOKUP(C93,'7.23(FR)'!$B$7:$AY$102,23,0)</f>
        <v>#N/A</v>
      </c>
      <c r="J93" s="145"/>
    </row>
    <row r="94" spans="1:10" ht="20.100000000000001" customHeight="1" x14ac:dyDescent="0.4">
      <c r="A94" s="149"/>
      <c r="B94" s="143"/>
      <c r="C94" s="96"/>
      <c r="D94" s="95" t="e">
        <f>VLOOKUP(C94,'7.22(1R)'!$B$7:$Y$101,24,0)</f>
        <v>#N/A</v>
      </c>
      <c r="E94" s="96" t="e">
        <f>VLOOKUP('단체전(1R-공지)'!C94,'7.22(1R)'!$B$7:$Y$101,13,0)</f>
        <v>#N/A</v>
      </c>
      <c r="F94" s="96" t="e">
        <f>VLOOKUP('단체전(1R-공지)'!C94,'7.22(1R)'!$B$7:$Y$101,23,0)</f>
        <v>#N/A</v>
      </c>
      <c r="G94" s="96" t="e">
        <f>VLOOKUP(C94,'7.23(FR)'!$B$7:$AY$102,24,0)</f>
        <v>#N/A</v>
      </c>
      <c r="H94" s="96" t="e">
        <f>VLOOKUP(C94,'7.23(FR)'!$B$7:$AY$102,13,0)</f>
        <v>#N/A</v>
      </c>
      <c r="I94" s="96" t="e">
        <f>VLOOKUP(C94,'7.23(FR)'!$B$7:$AY$102,23,0)</f>
        <v>#N/A</v>
      </c>
      <c r="J94" s="145"/>
    </row>
    <row r="95" spans="1:10" ht="20.100000000000001" customHeight="1" x14ac:dyDescent="0.4">
      <c r="A95" s="149"/>
      <c r="B95" s="144"/>
      <c r="C95" s="52" t="s">
        <v>38</v>
      </c>
      <c r="D95" s="122" t="e">
        <f>SUM(SMALL(D91:D94,{1,2,3}))</f>
        <v>#N/A</v>
      </c>
      <c r="E95" s="123"/>
      <c r="F95" s="124"/>
      <c r="G95" s="122" t="e">
        <f>SUM(SMALL(G91:G94,{1,2,3}))</f>
        <v>#N/A</v>
      </c>
      <c r="H95" s="123"/>
      <c r="I95" s="124"/>
      <c r="J95" s="146"/>
    </row>
    <row r="96" spans="1:10" ht="20.100000000000001" customHeight="1" x14ac:dyDescent="0.4">
      <c r="A96" s="149" t="e">
        <f>RANK(J96,$J$41:$J$105,1)</f>
        <v>#N/A</v>
      </c>
      <c r="B96" s="147"/>
      <c r="C96" s="94"/>
      <c r="D96" s="94" t="e">
        <f>VLOOKUP(C96,'7.22(1R)'!$B$7:$Y$101,24,0)</f>
        <v>#N/A</v>
      </c>
      <c r="E96" s="94" t="e">
        <f>VLOOKUP('단체전(1R-공지)'!C96,'7.22(1R)'!$B$7:$Y$101,13,0)</f>
        <v>#N/A</v>
      </c>
      <c r="F96" s="94" t="e">
        <f>VLOOKUP('단체전(1R-공지)'!C96,'7.22(1R)'!$B$7:$Y$101,23,0)</f>
        <v>#N/A</v>
      </c>
      <c r="G96" s="95" t="e">
        <f>VLOOKUP(C96,'7.23(FR)'!$B$7:$AY$102,24,0)</f>
        <v>#N/A</v>
      </c>
      <c r="H96" s="95" t="e">
        <f>VLOOKUP(C96,'7.23(FR)'!$B$7:$AY$102,13,0)</f>
        <v>#N/A</v>
      </c>
      <c r="I96" s="95" t="e">
        <f>VLOOKUP(C96,'7.23(FR)'!$B$7:$AY$102,23,0)</f>
        <v>#N/A</v>
      </c>
      <c r="J96" s="145" t="e">
        <f t="shared" ref="J96" si="15">SUM(D100:I100)</f>
        <v>#N/A</v>
      </c>
    </row>
    <row r="97" spans="1:10" ht="20.100000000000001" customHeight="1" x14ac:dyDescent="0.4">
      <c r="A97" s="149"/>
      <c r="B97" s="143"/>
      <c r="C97" s="95"/>
      <c r="D97" s="95" t="e">
        <f>VLOOKUP(C97,'7.22(1R)'!$B$7:$Y$101,24,0)</f>
        <v>#N/A</v>
      </c>
      <c r="E97" s="95" t="e">
        <f>VLOOKUP('단체전(1R-공지)'!C97,'7.22(1R)'!$B$7:$Y$101,13,0)</f>
        <v>#N/A</v>
      </c>
      <c r="F97" s="95" t="e">
        <f>VLOOKUP('단체전(1R-공지)'!C97,'7.22(1R)'!$B$7:$Y$101,23,0)</f>
        <v>#N/A</v>
      </c>
      <c r="G97" s="95" t="e">
        <f>VLOOKUP(C97,'7.23(FR)'!$B$7:$AY$102,24,0)</f>
        <v>#N/A</v>
      </c>
      <c r="H97" s="95" t="e">
        <f>VLOOKUP(C97,'7.23(FR)'!$B$7:$AY$102,13,0)</f>
        <v>#N/A</v>
      </c>
      <c r="I97" s="95" t="e">
        <f>VLOOKUP(C97,'7.23(FR)'!$B$7:$AY$102,23,0)</f>
        <v>#N/A</v>
      </c>
      <c r="J97" s="145"/>
    </row>
    <row r="98" spans="1:10" ht="20.100000000000001" customHeight="1" x14ac:dyDescent="0.4">
      <c r="A98" s="149"/>
      <c r="B98" s="143"/>
      <c r="C98" s="95"/>
      <c r="D98" s="95" t="e">
        <f>VLOOKUP(C98,'7.22(1R)'!$B$7:$Y$101,24,0)</f>
        <v>#N/A</v>
      </c>
      <c r="E98" s="95" t="e">
        <f>VLOOKUP('단체전(1R-공지)'!C98,'7.22(1R)'!$B$7:$Y$101,13,0)</f>
        <v>#N/A</v>
      </c>
      <c r="F98" s="95" t="e">
        <f>VLOOKUP('단체전(1R-공지)'!C98,'7.22(1R)'!$B$7:$Y$101,23,0)</f>
        <v>#N/A</v>
      </c>
      <c r="G98" s="95" t="e">
        <f>VLOOKUP(C98,'7.23(FR)'!$B$7:$AY$102,24,0)</f>
        <v>#N/A</v>
      </c>
      <c r="H98" s="95" t="e">
        <f>VLOOKUP(C98,'7.23(FR)'!$B$7:$AY$102,13,0)</f>
        <v>#N/A</v>
      </c>
      <c r="I98" s="95" t="e">
        <f>VLOOKUP(C98,'7.23(FR)'!$B$7:$AY$102,23,0)</f>
        <v>#N/A</v>
      </c>
      <c r="J98" s="145"/>
    </row>
    <row r="99" spans="1:10" ht="20.100000000000001" customHeight="1" x14ac:dyDescent="0.4">
      <c r="A99" s="149"/>
      <c r="B99" s="143"/>
      <c r="C99" s="96"/>
      <c r="D99" s="95" t="e">
        <f>VLOOKUP(C99,'7.22(1R)'!$B$7:$Y$101,24,0)</f>
        <v>#N/A</v>
      </c>
      <c r="E99" s="96" t="e">
        <f>VLOOKUP('단체전(1R-공지)'!C99,'7.22(1R)'!$B$7:$Y$101,13,0)</f>
        <v>#N/A</v>
      </c>
      <c r="F99" s="96" t="e">
        <f>VLOOKUP('단체전(1R-공지)'!C99,'7.22(1R)'!$B$7:$Y$101,23,0)</f>
        <v>#N/A</v>
      </c>
      <c r="G99" s="96" t="e">
        <f>VLOOKUP(C99,'7.23(FR)'!$B$7:$AY$102,24,0)</f>
        <v>#N/A</v>
      </c>
      <c r="H99" s="96" t="e">
        <f>VLOOKUP(C99,'7.23(FR)'!$B$7:$AY$102,13,0)</f>
        <v>#N/A</v>
      </c>
      <c r="I99" s="96" t="e">
        <f>VLOOKUP(C99,'7.23(FR)'!$B$7:$AY$102,23,0)</f>
        <v>#N/A</v>
      </c>
      <c r="J99" s="145"/>
    </row>
    <row r="100" spans="1:10" ht="20.100000000000001" customHeight="1" x14ac:dyDescent="0.4">
      <c r="A100" s="149"/>
      <c r="B100" s="144"/>
      <c r="C100" s="52" t="s">
        <v>38</v>
      </c>
      <c r="D100" s="122" t="e">
        <f>SUM(SMALL(D96:D99,{1,2,3}))</f>
        <v>#N/A</v>
      </c>
      <c r="E100" s="123"/>
      <c r="F100" s="124"/>
      <c r="G100" s="122" t="e">
        <f>SUM(SMALL(G96:G99,{1,2,3}))</f>
        <v>#N/A</v>
      </c>
      <c r="H100" s="123"/>
      <c r="I100" s="124"/>
      <c r="J100" s="146"/>
    </row>
    <row r="101" spans="1:10" ht="20.100000000000001" customHeight="1" x14ac:dyDescent="0.4">
      <c r="A101" s="149" t="e">
        <f>RANK(J101,$J$41:$J$105,1)</f>
        <v>#N/A</v>
      </c>
      <c r="B101" s="147"/>
      <c r="C101" s="94"/>
      <c r="D101" s="94" t="e">
        <f>VLOOKUP(C101,'7.22(1R)'!$B$7:$Y$101,24,0)</f>
        <v>#N/A</v>
      </c>
      <c r="E101" s="94" t="e">
        <f>VLOOKUP('단체전(1R-공지)'!C101,'7.22(1R)'!$B$7:$Y$101,13,0)</f>
        <v>#N/A</v>
      </c>
      <c r="F101" s="94" t="e">
        <f>VLOOKUP('단체전(1R-공지)'!C101,'7.22(1R)'!$B$7:$Y$101,23,0)</f>
        <v>#N/A</v>
      </c>
      <c r="G101" s="94" t="e">
        <f>VLOOKUP(C101,'7.23(FR)'!$B$7:$AY$102,24,0)</f>
        <v>#N/A</v>
      </c>
      <c r="H101" s="94" t="e">
        <f>VLOOKUP(C101,'7.23(FR)'!$B$7:$AY$102,13,0)</f>
        <v>#N/A</v>
      </c>
      <c r="I101" s="94" t="e">
        <f>VLOOKUP(C101,'7.23(FR)'!$B$7:$AY$102,23,0)</f>
        <v>#N/A</v>
      </c>
      <c r="J101" s="152" t="e">
        <f t="shared" ref="J101" si="16">SUM(D105:I105)</f>
        <v>#N/A</v>
      </c>
    </row>
    <row r="102" spans="1:10" ht="20.100000000000001" customHeight="1" x14ac:dyDescent="0.4">
      <c r="A102" s="149"/>
      <c r="B102" s="143"/>
      <c r="C102" s="95"/>
      <c r="D102" s="95" t="e">
        <f>VLOOKUP(C102,'7.22(1R)'!$B$7:$Y$101,24,0)</f>
        <v>#N/A</v>
      </c>
      <c r="E102" s="95" t="e">
        <f>VLOOKUP('단체전(1R-공지)'!C102,'7.22(1R)'!$B$7:$Y$101,13,0)</f>
        <v>#N/A</v>
      </c>
      <c r="F102" s="95" t="e">
        <f>VLOOKUP('단체전(1R-공지)'!C102,'7.22(1R)'!$B$7:$Y$101,23,0)</f>
        <v>#N/A</v>
      </c>
      <c r="G102" s="95" t="e">
        <f>VLOOKUP(C102,'7.23(FR)'!$B$7:$AY$102,24,0)</f>
        <v>#N/A</v>
      </c>
      <c r="H102" s="95" t="e">
        <f>VLOOKUP(C102,'7.23(FR)'!$B$7:$AY$102,13,0)</f>
        <v>#N/A</v>
      </c>
      <c r="I102" s="95" t="e">
        <f>VLOOKUP(C102,'7.23(FR)'!$B$7:$AY$102,23,0)</f>
        <v>#N/A</v>
      </c>
      <c r="J102" s="145"/>
    </row>
    <row r="103" spans="1:10" ht="20.100000000000001" customHeight="1" x14ac:dyDescent="0.4">
      <c r="A103" s="149"/>
      <c r="B103" s="143"/>
      <c r="C103" s="95"/>
      <c r="D103" s="95" t="e">
        <f>VLOOKUP(C103,'7.22(1R)'!$B$7:$Y$101,24,0)</f>
        <v>#N/A</v>
      </c>
      <c r="E103" s="95" t="e">
        <f>VLOOKUP('단체전(1R-공지)'!C103,'7.22(1R)'!$B$7:$Y$101,13,0)</f>
        <v>#N/A</v>
      </c>
      <c r="F103" s="95" t="e">
        <f>VLOOKUP('단체전(1R-공지)'!C103,'7.22(1R)'!$B$7:$Y$101,23,0)</f>
        <v>#N/A</v>
      </c>
      <c r="G103" s="95" t="e">
        <f>VLOOKUP(C103,'7.23(FR)'!$B$7:$AY$102,24,0)</f>
        <v>#N/A</v>
      </c>
      <c r="H103" s="95" t="e">
        <f>VLOOKUP(C103,'7.23(FR)'!$B$7:$AY$102,13,0)</f>
        <v>#N/A</v>
      </c>
      <c r="I103" s="95" t="e">
        <f>VLOOKUP(C103,'7.23(FR)'!$B$7:$AY$102,23,0)</f>
        <v>#N/A</v>
      </c>
      <c r="J103" s="145"/>
    </row>
    <row r="104" spans="1:10" ht="20.100000000000001" customHeight="1" x14ac:dyDescent="0.4">
      <c r="A104" s="149"/>
      <c r="B104" s="143"/>
      <c r="C104" s="96"/>
      <c r="D104" s="95" t="e">
        <f>VLOOKUP(C104,'7.22(1R)'!$B$7:$Y$101,24,0)</f>
        <v>#N/A</v>
      </c>
      <c r="E104" s="96" t="e">
        <f>VLOOKUP('단체전(1R-공지)'!C104,'7.22(1R)'!$B$7:$Y$101,13,0)</f>
        <v>#N/A</v>
      </c>
      <c r="F104" s="96" t="e">
        <f>VLOOKUP('단체전(1R-공지)'!C104,'7.22(1R)'!$B$7:$Y$101,23,0)</f>
        <v>#N/A</v>
      </c>
      <c r="G104" s="96" t="e">
        <f>VLOOKUP(C104,'7.23(FR)'!$B$7:$AY$102,24,0)</f>
        <v>#N/A</v>
      </c>
      <c r="H104" s="96" t="e">
        <f>VLOOKUP(C104,'7.23(FR)'!$B$7:$AY$102,13,0)</f>
        <v>#N/A</v>
      </c>
      <c r="I104" s="96" t="e">
        <f>VLOOKUP(C104,'7.23(FR)'!$B$7:$AY$102,23,0)</f>
        <v>#N/A</v>
      </c>
      <c r="J104" s="145"/>
    </row>
    <row r="105" spans="1:10" ht="20.100000000000001" customHeight="1" thickBot="1" x14ac:dyDescent="0.45">
      <c r="A105" s="150"/>
      <c r="B105" s="151"/>
      <c r="C105" s="53" t="s">
        <v>38</v>
      </c>
      <c r="D105" s="154" t="e">
        <f>SUM(SMALL(D101:D104,{1,2,3}))</f>
        <v>#N/A</v>
      </c>
      <c r="E105" s="155"/>
      <c r="F105" s="156"/>
      <c r="G105" s="154" t="e">
        <f>SUM(SMALL(G101:G104,{1,2,3}))</f>
        <v>#N/A</v>
      </c>
      <c r="H105" s="155"/>
      <c r="I105" s="156"/>
      <c r="J105" s="153"/>
    </row>
    <row r="106" spans="1:10" ht="20.100000000000001" customHeight="1" x14ac:dyDescent="0.4">
      <c r="A106" s="141" t="e">
        <f>RANK(J106,$J$41:$J$125,1)</f>
        <v>#N/A</v>
      </c>
      <c r="B106" s="143"/>
      <c r="C106" s="95"/>
      <c r="D106" s="95" t="e">
        <f>VLOOKUP(C106,'7.22(1R)'!$B$7:$Y$101,24,0)</f>
        <v>#N/A</v>
      </c>
      <c r="E106" s="95" t="e">
        <f>VLOOKUP('단체전(1R-공지)'!C106,'7.22(1R)'!$B$7:$Y$101,13,0)</f>
        <v>#N/A</v>
      </c>
      <c r="F106" s="95" t="e">
        <f>VLOOKUP('단체전(1R-공지)'!C106,'7.22(1R)'!$B$7:$Y$101,23,0)</f>
        <v>#N/A</v>
      </c>
      <c r="G106" s="95" t="e">
        <f>VLOOKUP(C106,'7.23(FR)'!$B$7:$AY$102,24,0)</f>
        <v>#N/A</v>
      </c>
      <c r="H106" s="95" t="e">
        <f>VLOOKUP(C106,'7.23(FR)'!$B$7:$AY$102,13,0)</f>
        <v>#N/A</v>
      </c>
      <c r="I106" s="95" t="e">
        <f>VLOOKUP(C106,'7.23(FR)'!$B$7:$AY$102,23,0)</f>
        <v>#N/A</v>
      </c>
      <c r="J106" s="145" t="e">
        <f t="shared" ref="J106" si="17">SUM(D110:I110)</f>
        <v>#N/A</v>
      </c>
    </row>
    <row r="107" spans="1:10" ht="20.100000000000001" customHeight="1" x14ac:dyDescent="0.4">
      <c r="A107" s="149"/>
      <c r="B107" s="143"/>
      <c r="C107" s="95"/>
      <c r="D107" s="95" t="e">
        <f>VLOOKUP(C107,'7.22(1R)'!$B$7:$Y$101,24,0)</f>
        <v>#N/A</v>
      </c>
      <c r="E107" s="95" t="e">
        <f>VLOOKUP('단체전(1R-공지)'!C107,'7.22(1R)'!$B$7:$Y$101,13,0)</f>
        <v>#N/A</v>
      </c>
      <c r="F107" s="95" t="e">
        <f>VLOOKUP('단체전(1R-공지)'!C107,'7.22(1R)'!$B$7:$Y$101,23,0)</f>
        <v>#N/A</v>
      </c>
      <c r="G107" s="95" t="e">
        <f>VLOOKUP(C107,'7.23(FR)'!$B$7:$AY$102,24,0)</f>
        <v>#N/A</v>
      </c>
      <c r="H107" s="95" t="e">
        <f>VLOOKUP(C107,'7.23(FR)'!$B$7:$AY$102,13,0)</f>
        <v>#N/A</v>
      </c>
      <c r="I107" s="95" t="e">
        <f>VLOOKUP(C107,'7.23(FR)'!$B$7:$AY$102,23,0)</f>
        <v>#N/A</v>
      </c>
      <c r="J107" s="145"/>
    </row>
    <row r="108" spans="1:10" ht="20.100000000000001" customHeight="1" x14ac:dyDescent="0.4">
      <c r="A108" s="149"/>
      <c r="B108" s="143"/>
      <c r="C108" s="95"/>
      <c r="D108" s="95" t="e">
        <f>VLOOKUP(C108,'7.22(1R)'!$B$7:$Y$101,24,0)</f>
        <v>#N/A</v>
      </c>
      <c r="E108" s="95" t="e">
        <f>VLOOKUP('단체전(1R-공지)'!C108,'7.22(1R)'!$B$7:$Y$101,13,0)</f>
        <v>#N/A</v>
      </c>
      <c r="F108" s="95" t="e">
        <f>VLOOKUP('단체전(1R-공지)'!C108,'7.22(1R)'!$B$7:$Y$101,23,0)</f>
        <v>#N/A</v>
      </c>
      <c r="G108" s="95" t="e">
        <f>VLOOKUP(C108,'7.23(FR)'!$B$7:$AY$102,24,0)</f>
        <v>#N/A</v>
      </c>
      <c r="H108" s="95" t="e">
        <f>VLOOKUP(C108,'7.23(FR)'!$B$7:$AY$102,13,0)</f>
        <v>#N/A</v>
      </c>
      <c r="I108" s="95" t="e">
        <f>VLOOKUP(C108,'7.23(FR)'!$B$7:$AY$102,23,0)</f>
        <v>#N/A</v>
      </c>
      <c r="J108" s="145"/>
    </row>
    <row r="109" spans="1:10" ht="20.100000000000001" customHeight="1" x14ac:dyDescent="0.4">
      <c r="A109" s="149"/>
      <c r="B109" s="143"/>
      <c r="C109" s="96"/>
      <c r="D109" s="95" t="e">
        <f>VLOOKUP(C109,'7.22(1R)'!$B$7:$Y$101,24,0)</f>
        <v>#N/A</v>
      </c>
      <c r="E109" s="96" t="e">
        <f>VLOOKUP('단체전(1R-공지)'!C109,'7.22(1R)'!$B$7:$Y$101,13,0)</f>
        <v>#N/A</v>
      </c>
      <c r="F109" s="96" t="e">
        <f>VLOOKUP('단체전(1R-공지)'!C109,'7.22(1R)'!$B$7:$Y$101,23,0)</f>
        <v>#N/A</v>
      </c>
      <c r="G109" s="96" t="e">
        <f>VLOOKUP(C109,'7.23(FR)'!$B$7:$AY$102,24,0)</f>
        <v>#N/A</v>
      </c>
      <c r="H109" s="96" t="e">
        <f>VLOOKUP(C109,'7.23(FR)'!$B$7:$AY$102,13,0)</f>
        <v>#N/A</v>
      </c>
      <c r="I109" s="96" t="e">
        <f>VLOOKUP(C109,'7.23(FR)'!$B$7:$AY$102,23,0)</f>
        <v>#N/A</v>
      </c>
      <c r="J109" s="145"/>
    </row>
    <row r="110" spans="1:10" ht="20.100000000000001" customHeight="1" x14ac:dyDescent="0.4">
      <c r="A110" s="149"/>
      <c r="B110" s="144"/>
      <c r="C110" s="52" t="s">
        <v>38</v>
      </c>
      <c r="D110" s="122" t="e">
        <f>SUM(SMALL(D106:D109,{1,2,3}))</f>
        <v>#N/A</v>
      </c>
      <c r="E110" s="123"/>
      <c r="F110" s="124"/>
      <c r="G110" s="122" t="e">
        <f>SUM(SMALL(G106:G109,{1,2,3}))</f>
        <v>#N/A</v>
      </c>
      <c r="H110" s="123"/>
      <c r="I110" s="124"/>
      <c r="J110" s="146"/>
    </row>
    <row r="111" spans="1:10" ht="20.100000000000001" customHeight="1" x14ac:dyDescent="0.4">
      <c r="A111" s="149" t="e">
        <f>RANK(J111,$J$41:$J$125,1)</f>
        <v>#N/A</v>
      </c>
      <c r="B111" s="147"/>
      <c r="C111" s="94"/>
      <c r="D111" s="94" t="e">
        <f>VLOOKUP(C111,'7.22(1R)'!$B$7:$Y$101,24,0)</f>
        <v>#N/A</v>
      </c>
      <c r="E111" s="94" t="e">
        <f>VLOOKUP('단체전(1R-공지)'!C111,'7.22(1R)'!$B$7:$Y$101,13,0)</f>
        <v>#N/A</v>
      </c>
      <c r="F111" s="94" t="e">
        <f>VLOOKUP('단체전(1R-공지)'!C111,'7.22(1R)'!$B$7:$Y$101,23,0)</f>
        <v>#N/A</v>
      </c>
      <c r="G111" s="95" t="e">
        <f>VLOOKUP(C111,'7.23(FR)'!$B$7:$AY$102,24,0)</f>
        <v>#N/A</v>
      </c>
      <c r="H111" s="95" t="e">
        <f>VLOOKUP(C111,'7.23(FR)'!$B$7:$AY$102,13,0)</f>
        <v>#N/A</v>
      </c>
      <c r="I111" s="95" t="e">
        <f>VLOOKUP(C111,'7.23(FR)'!$B$7:$AY$102,23,0)</f>
        <v>#N/A</v>
      </c>
      <c r="J111" s="145" t="e">
        <f t="shared" ref="J111" si="18">SUM(D115:I115)</f>
        <v>#N/A</v>
      </c>
    </row>
    <row r="112" spans="1:10" ht="20.100000000000001" customHeight="1" x14ac:dyDescent="0.4">
      <c r="A112" s="149"/>
      <c r="B112" s="143"/>
      <c r="C112" s="95"/>
      <c r="D112" s="95" t="e">
        <f>VLOOKUP(C112,'7.22(1R)'!$B$7:$Y$101,24,0)</f>
        <v>#N/A</v>
      </c>
      <c r="E112" s="95" t="e">
        <f>VLOOKUP('단체전(1R-공지)'!C112,'7.22(1R)'!$B$7:$Y$101,13,0)</f>
        <v>#N/A</v>
      </c>
      <c r="F112" s="95" t="e">
        <f>VLOOKUP('단체전(1R-공지)'!C112,'7.22(1R)'!$B$7:$Y$101,23,0)</f>
        <v>#N/A</v>
      </c>
      <c r="G112" s="95" t="e">
        <f>VLOOKUP(C112,'7.23(FR)'!$B$7:$AY$102,24,0)</f>
        <v>#N/A</v>
      </c>
      <c r="H112" s="95" t="e">
        <f>VLOOKUP(C112,'7.23(FR)'!$B$7:$AY$102,13,0)</f>
        <v>#N/A</v>
      </c>
      <c r="I112" s="95" t="e">
        <f>VLOOKUP(C112,'7.23(FR)'!$B$7:$AY$102,23,0)</f>
        <v>#N/A</v>
      </c>
      <c r="J112" s="145"/>
    </row>
    <row r="113" spans="1:10" ht="20.100000000000001" customHeight="1" x14ac:dyDescent="0.4">
      <c r="A113" s="149"/>
      <c r="B113" s="143"/>
      <c r="C113" s="95"/>
      <c r="D113" s="95" t="e">
        <f>VLOOKUP(C113,'7.22(1R)'!$B$7:$Y$101,24,0)</f>
        <v>#N/A</v>
      </c>
      <c r="E113" s="95" t="e">
        <f>VLOOKUP('단체전(1R-공지)'!C113,'7.22(1R)'!$B$7:$Y$101,13,0)</f>
        <v>#N/A</v>
      </c>
      <c r="F113" s="95" t="e">
        <f>VLOOKUP('단체전(1R-공지)'!C113,'7.22(1R)'!$B$7:$Y$101,23,0)</f>
        <v>#N/A</v>
      </c>
      <c r="G113" s="95" t="e">
        <f>VLOOKUP(C113,'7.23(FR)'!$B$7:$AY$102,24,0)</f>
        <v>#N/A</v>
      </c>
      <c r="H113" s="95" t="e">
        <f>VLOOKUP(C113,'7.23(FR)'!$B$7:$AY$102,13,0)</f>
        <v>#N/A</v>
      </c>
      <c r="I113" s="95" t="e">
        <f>VLOOKUP(C113,'7.23(FR)'!$B$7:$AY$102,23,0)</f>
        <v>#N/A</v>
      </c>
      <c r="J113" s="145"/>
    </row>
    <row r="114" spans="1:10" ht="20.100000000000001" customHeight="1" x14ac:dyDescent="0.4">
      <c r="A114" s="149"/>
      <c r="B114" s="143"/>
      <c r="C114" s="96"/>
      <c r="D114" s="95" t="e">
        <f>VLOOKUP(C114,'7.22(1R)'!$B$7:$Y$101,24,0)</f>
        <v>#N/A</v>
      </c>
      <c r="E114" s="96" t="e">
        <f>VLOOKUP('단체전(1R-공지)'!C114,'7.22(1R)'!$B$7:$Y$101,13,0)</f>
        <v>#N/A</v>
      </c>
      <c r="F114" s="96" t="e">
        <f>VLOOKUP('단체전(1R-공지)'!C114,'7.22(1R)'!$B$7:$Y$101,23,0)</f>
        <v>#N/A</v>
      </c>
      <c r="G114" s="96" t="e">
        <f>VLOOKUP(C114,'7.23(FR)'!$B$7:$AY$102,24,0)</f>
        <v>#N/A</v>
      </c>
      <c r="H114" s="96" t="e">
        <f>VLOOKUP(C114,'7.23(FR)'!$B$7:$AY$102,13,0)</f>
        <v>#N/A</v>
      </c>
      <c r="I114" s="96" t="e">
        <f>VLOOKUP(C114,'7.23(FR)'!$B$7:$AY$102,23,0)</f>
        <v>#N/A</v>
      </c>
      <c r="J114" s="145"/>
    </row>
    <row r="115" spans="1:10" ht="20.100000000000001" customHeight="1" x14ac:dyDescent="0.4">
      <c r="A115" s="149"/>
      <c r="B115" s="144"/>
      <c r="C115" s="52" t="s">
        <v>38</v>
      </c>
      <c r="D115" s="122" t="e">
        <f>SUM(SMALL(D111:D114,{1,2,3}))</f>
        <v>#N/A</v>
      </c>
      <c r="E115" s="123"/>
      <c r="F115" s="124"/>
      <c r="G115" s="122" t="e">
        <f>SUM(SMALL(G111:G114,{1,2,3}))</f>
        <v>#N/A</v>
      </c>
      <c r="H115" s="123"/>
      <c r="I115" s="124"/>
      <c r="J115" s="146"/>
    </row>
    <row r="116" spans="1:10" ht="20.100000000000001" customHeight="1" x14ac:dyDescent="0.4">
      <c r="A116" s="149" t="e">
        <f>RANK(J116,$J$41:$J$125,1)</f>
        <v>#N/A</v>
      </c>
      <c r="B116" s="147"/>
      <c r="C116" s="94"/>
      <c r="D116" s="94" t="e">
        <f>VLOOKUP(C116,'7.22(1R)'!$B$7:$Y$101,24,0)</f>
        <v>#N/A</v>
      </c>
      <c r="E116" s="94" t="e">
        <f>VLOOKUP('단체전(1R-공지)'!C116,'7.22(1R)'!$B$7:$Y$101,13,0)</f>
        <v>#N/A</v>
      </c>
      <c r="F116" s="94" t="e">
        <f>VLOOKUP('단체전(1R-공지)'!C116,'7.22(1R)'!$B$7:$Y$101,23,0)</f>
        <v>#N/A</v>
      </c>
      <c r="G116" s="95" t="e">
        <f>VLOOKUP(C116,'7.23(FR)'!$B$7:$AY$102,24,0)</f>
        <v>#N/A</v>
      </c>
      <c r="H116" s="95" t="e">
        <f>VLOOKUP(C116,'7.23(FR)'!$B$7:$AY$102,13,0)</f>
        <v>#N/A</v>
      </c>
      <c r="I116" s="95" t="e">
        <f>VLOOKUP(C116,'7.23(FR)'!$B$7:$AY$102,23,0)</f>
        <v>#N/A</v>
      </c>
      <c r="J116" s="145" t="e">
        <f t="shared" ref="J116" si="19">SUM(D120:I120)</f>
        <v>#N/A</v>
      </c>
    </row>
    <row r="117" spans="1:10" ht="20.100000000000001" customHeight="1" x14ac:dyDescent="0.4">
      <c r="A117" s="149"/>
      <c r="B117" s="143"/>
      <c r="C117" s="95"/>
      <c r="D117" s="95" t="e">
        <f>VLOOKUP(C117,'7.22(1R)'!$B$7:$Y$101,24,0)</f>
        <v>#N/A</v>
      </c>
      <c r="E117" s="95" t="e">
        <f>VLOOKUP('단체전(1R-공지)'!C117,'7.22(1R)'!$B$7:$Y$101,13,0)</f>
        <v>#N/A</v>
      </c>
      <c r="F117" s="95" t="e">
        <f>VLOOKUP('단체전(1R-공지)'!C117,'7.22(1R)'!$B$7:$Y$101,23,0)</f>
        <v>#N/A</v>
      </c>
      <c r="G117" s="95" t="e">
        <f>VLOOKUP(C117,'7.23(FR)'!$B$7:$AY$102,24,0)</f>
        <v>#N/A</v>
      </c>
      <c r="H117" s="95" t="e">
        <f>VLOOKUP(C117,'7.23(FR)'!$B$7:$AY$102,13,0)</f>
        <v>#N/A</v>
      </c>
      <c r="I117" s="95" t="e">
        <f>VLOOKUP(C117,'7.23(FR)'!$B$7:$AY$102,23,0)</f>
        <v>#N/A</v>
      </c>
      <c r="J117" s="145"/>
    </row>
    <row r="118" spans="1:10" ht="20.100000000000001" customHeight="1" x14ac:dyDescent="0.4">
      <c r="A118" s="149"/>
      <c r="B118" s="143"/>
      <c r="C118" s="95"/>
      <c r="D118" s="95" t="e">
        <f>VLOOKUP(C118,'7.22(1R)'!$B$7:$Y$101,24,0)</f>
        <v>#N/A</v>
      </c>
      <c r="E118" s="95" t="e">
        <f>VLOOKUP('단체전(1R-공지)'!C118,'7.22(1R)'!$B$7:$Y$101,13,0)</f>
        <v>#N/A</v>
      </c>
      <c r="F118" s="95" t="e">
        <f>VLOOKUP('단체전(1R-공지)'!C118,'7.22(1R)'!$B$7:$Y$101,23,0)</f>
        <v>#N/A</v>
      </c>
      <c r="G118" s="95" t="e">
        <f>VLOOKUP(C118,'7.23(FR)'!$B$7:$AY$102,24,0)</f>
        <v>#N/A</v>
      </c>
      <c r="H118" s="95" t="e">
        <f>VLOOKUP(C118,'7.23(FR)'!$B$7:$AY$102,13,0)</f>
        <v>#N/A</v>
      </c>
      <c r="I118" s="95" t="e">
        <f>VLOOKUP(C118,'7.23(FR)'!$B$7:$AY$102,23,0)</f>
        <v>#N/A</v>
      </c>
      <c r="J118" s="145"/>
    </row>
    <row r="119" spans="1:10" ht="20.100000000000001" customHeight="1" x14ac:dyDescent="0.4">
      <c r="A119" s="149"/>
      <c r="B119" s="143"/>
      <c r="C119" s="96"/>
      <c r="D119" s="95" t="e">
        <f>VLOOKUP(C119,'7.22(1R)'!$B$7:$Y$101,24,0)</f>
        <v>#N/A</v>
      </c>
      <c r="E119" s="96" t="e">
        <f>VLOOKUP('단체전(1R-공지)'!C119,'7.22(1R)'!$B$7:$Y$101,13,0)</f>
        <v>#N/A</v>
      </c>
      <c r="F119" s="96" t="e">
        <f>VLOOKUP('단체전(1R-공지)'!C119,'7.22(1R)'!$B$7:$Y$101,23,0)</f>
        <v>#N/A</v>
      </c>
      <c r="G119" s="96" t="e">
        <f>VLOOKUP(C119,'7.23(FR)'!$B$7:$AY$102,24,0)</f>
        <v>#N/A</v>
      </c>
      <c r="H119" s="96" t="e">
        <f>VLOOKUP(C119,'7.23(FR)'!$B$7:$AY$102,13,0)</f>
        <v>#N/A</v>
      </c>
      <c r="I119" s="96" t="e">
        <f>VLOOKUP(C119,'7.23(FR)'!$B$7:$AY$102,23,0)</f>
        <v>#N/A</v>
      </c>
      <c r="J119" s="145"/>
    </row>
    <row r="120" spans="1:10" ht="20.100000000000001" customHeight="1" x14ac:dyDescent="0.4">
      <c r="A120" s="149"/>
      <c r="B120" s="144"/>
      <c r="C120" s="52" t="s">
        <v>38</v>
      </c>
      <c r="D120" s="122" t="e">
        <f>SUM(SMALL(D116:D119,{1,2,3}))</f>
        <v>#N/A</v>
      </c>
      <c r="E120" s="123"/>
      <c r="F120" s="124"/>
      <c r="G120" s="122" t="e">
        <f>SUM(SMALL(G116:G119,{1,2,3}))</f>
        <v>#N/A</v>
      </c>
      <c r="H120" s="123"/>
      <c r="I120" s="124"/>
      <c r="J120" s="146"/>
    </row>
    <row r="121" spans="1:10" ht="20.100000000000001" customHeight="1" x14ac:dyDescent="0.4">
      <c r="A121" s="149" t="e">
        <f>RANK(J121,$J$41:$J$125,1)</f>
        <v>#N/A</v>
      </c>
      <c r="B121" s="147"/>
      <c r="C121" s="94"/>
      <c r="D121" s="94" t="e">
        <f>VLOOKUP(C121,'7.22(1R)'!$B$7:$Y$101,24,0)</f>
        <v>#N/A</v>
      </c>
      <c r="E121" s="94" t="e">
        <f>VLOOKUP('단체전(1R-공지)'!C121,'7.22(1R)'!$B$7:$Y$101,13,0)</f>
        <v>#N/A</v>
      </c>
      <c r="F121" s="94" t="e">
        <f>VLOOKUP('단체전(1R-공지)'!C121,'7.22(1R)'!$B$7:$Y$101,23,0)</f>
        <v>#N/A</v>
      </c>
      <c r="G121" s="95" t="e">
        <f>VLOOKUP(C121,'7.23(FR)'!$B$7:$AY$102,24,0)</f>
        <v>#N/A</v>
      </c>
      <c r="H121" s="95" t="e">
        <f>VLOOKUP(C121,'7.23(FR)'!$B$7:$AY$102,13,0)</f>
        <v>#N/A</v>
      </c>
      <c r="I121" s="95" t="e">
        <f>VLOOKUP(C121,'7.23(FR)'!$B$7:$AY$102,23,0)</f>
        <v>#N/A</v>
      </c>
      <c r="J121" s="145" t="e">
        <f t="shared" ref="J121" si="20">SUM(D125:I125)</f>
        <v>#N/A</v>
      </c>
    </row>
    <row r="122" spans="1:10" ht="20.100000000000001" customHeight="1" x14ac:dyDescent="0.4">
      <c r="A122" s="149"/>
      <c r="B122" s="143"/>
      <c r="C122" s="95"/>
      <c r="D122" s="95" t="e">
        <f>VLOOKUP(C122,'7.22(1R)'!$B$7:$Y$101,24,0)</f>
        <v>#N/A</v>
      </c>
      <c r="E122" s="95" t="e">
        <f>VLOOKUP('단체전(1R-공지)'!C122,'7.22(1R)'!$B$7:$Y$101,13,0)</f>
        <v>#N/A</v>
      </c>
      <c r="F122" s="95" t="e">
        <f>VLOOKUP('단체전(1R-공지)'!C122,'7.22(1R)'!$B$7:$Y$101,23,0)</f>
        <v>#N/A</v>
      </c>
      <c r="G122" s="95" t="e">
        <f>VLOOKUP(C122,'7.23(FR)'!$B$7:$AY$102,24,0)</f>
        <v>#N/A</v>
      </c>
      <c r="H122" s="95" t="e">
        <f>VLOOKUP(C122,'7.23(FR)'!$B$7:$AY$102,13,0)</f>
        <v>#N/A</v>
      </c>
      <c r="I122" s="95" t="e">
        <f>VLOOKUP(C122,'7.23(FR)'!$B$7:$AY$102,23,0)</f>
        <v>#N/A</v>
      </c>
      <c r="J122" s="145"/>
    </row>
    <row r="123" spans="1:10" ht="20.100000000000001" customHeight="1" x14ac:dyDescent="0.4">
      <c r="A123" s="149"/>
      <c r="B123" s="143"/>
      <c r="C123" s="95"/>
      <c r="D123" s="95" t="e">
        <f>VLOOKUP(C123,'7.22(1R)'!$B$7:$Y$101,24,0)</f>
        <v>#N/A</v>
      </c>
      <c r="E123" s="95" t="e">
        <f>VLOOKUP('단체전(1R-공지)'!C123,'7.22(1R)'!$B$7:$Y$101,13,0)</f>
        <v>#N/A</v>
      </c>
      <c r="F123" s="95" t="e">
        <f>VLOOKUP('단체전(1R-공지)'!C123,'7.22(1R)'!$B$7:$Y$101,23,0)</f>
        <v>#N/A</v>
      </c>
      <c r="G123" s="95" t="e">
        <f>VLOOKUP(C123,'7.23(FR)'!$B$7:$AY$102,24,0)</f>
        <v>#N/A</v>
      </c>
      <c r="H123" s="95" t="e">
        <f>VLOOKUP(C123,'7.23(FR)'!$B$7:$AY$102,13,0)</f>
        <v>#N/A</v>
      </c>
      <c r="I123" s="95" t="e">
        <f>VLOOKUP(C123,'7.23(FR)'!$B$7:$AY$102,23,0)</f>
        <v>#N/A</v>
      </c>
      <c r="J123" s="145"/>
    </row>
    <row r="124" spans="1:10" ht="20.100000000000001" customHeight="1" x14ac:dyDescent="0.4">
      <c r="A124" s="149"/>
      <c r="B124" s="143"/>
      <c r="C124" s="96"/>
      <c r="D124" s="95" t="e">
        <f>VLOOKUP(C124,'7.22(1R)'!$B$7:$Y$101,24,0)</f>
        <v>#N/A</v>
      </c>
      <c r="E124" s="96" t="e">
        <f>VLOOKUP('단체전(1R-공지)'!C124,'7.22(1R)'!$B$7:$Y$101,13,0)</f>
        <v>#N/A</v>
      </c>
      <c r="F124" s="96" t="e">
        <f>VLOOKUP('단체전(1R-공지)'!C124,'7.22(1R)'!$B$7:$Y$101,23,0)</f>
        <v>#N/A</v>
      </c>
      <c r="G124" s="96" t="e">
        <f>VLOOKUP(C124,'7.23(FR)'!$B$7:$AY$102,24,0)</f>
        <v>#N/A</v>
      </c>
      <c r="H124" s="96" t="e">
        <f>VLOOKUP(C124,'7.23(FR)'!$B$7:$AY$102,13,0)</f>
        <v>#N/A</v>
      </c>
      <c r="I124" s="96" t="e">
        <f>VLOOKUP(C124,'7.23(FR)'!$B$7:$AY$102,23,0)</f>
        <v>#N/A</v>
      </c>
      <c r="J124" s="145"/>
    </row>
    <row r="125" spans="1:10" ht="20.100000000000001" customHeight="1" thickBot="1" x14ac:dyDescent="0.45">
      <c r="A125" s="150"/>
      <c r="B125" s="151"/>
      <c r="C125" s="53" t="s">
        <v>38</v>
      </c>
      <c r="D125" s="154" t="e">
        <f>SUM(SMALL(D121:D124,{1,2,3}))</f>
        <v>#N/A</v>
      </c>
      <c r="E125" s="155"/>
      <c r="F125" s="156"/>
      <c r="G125" s="122" t="e">
        <f>SUM(SMALL(G121:G124,{1,2,3}))</f>
        <v>#N/A</v>
      </c>
      <c r="H125" s="123"/>
      <c r="I125" s="124"/>
      <c r="J125" s="153"/>
    </row>
  </sheetData>
  <mergeCells count="128">
    <mergeCell ref="A116:A120"/>
    <mergeCell ref="B116:B120"/>
    <mergeCell ref="J116:J120"/>
    <mergeCell ref="D120:F120"/>
    <mergeCell ref="G120:I120"/>
    <mergeCell ref="A121:A125"/>
    <mergeCell ref="B121:B125"/>
    <mergeCell ref="J121:J125"/>
    <mergeCell ref="D125:F125"/>
    <mergeCell ref="G125:I125"/>
    <mergeCell ref="A106:A110"/>
    <mergeCell ref="B106:B110"/>
    <mergeCell ref="J106:J110"/>
    <mergeCell ref="D110:F110"/>
    <mergeCell ref="G110:I110"/>
    <mergeCell ref="A111:A115"/>
    <mergeCell ref="B111:B115"/>
    <mergeCell ref="J111:J115"/>
    <mergeCell ref="D115:F115"/>
    <mergeCell ref="G115:I115"/>
    <mergeCell ref="A96:A100"/>
    <mergeCell ref="B96:B100"/>
    <mergeCell ref="J96:J100"/>
    <mergeCell ref="D100:F100"/>
    <mergeCell ref="G100:I100"/>
    <mergeCell ref="A101:A105"/>
    <mergeCell ref="B101:B105"/>
    <mergeCell ref="J101:J105"/>
    <mergeCell ref="D105:F105"/>
    <mergeCell ref="G105:I105"/>
    <mergeCell ref="A71:A75"/>
    <mergeCell ref="B71:B75"/>
    <mergeCell ref="J71:J75"/>
    <mergeCell ref="D75:F75"/>
    <mergeCell ref="G75:I75"/>
    <mergeCell ref="A91:A95"/>
    <mergeCell ref="B91:B95"/>
    <mergeCell ref="J91:J95"/>
    <mergeCell ref="D95:F95"/>
    <mergeCell ref="G95:I95"/>
    <mergeCell ref="A76:A80"/>
    <mergeCell ref="B76:B80"/>
    <mergeCell ref="J76:J80"/>
    <mergeCell ref="D80:F80"/>
    <mergeCell ref="G80:I80"/>
    <mergeCell ref="A86:A90"/>
    <mergeCell ref="B86:B90"/>
    <mergeCell ref="J86:J90"/>
    <mergeCell ref="D90:F90"/>
    <mergeCell ref="G90:I90"/>
    <mergeCell ref="A81:A85"/>
    <mergeCell ref="B81:B85"/>
    <mergeCell ref="J81:J85"/>
    <mergeCell ref="D85:F85"/>
    <mergeCell ref="A56:A60"/>
    <mergeCell ref="B56:B60"/>
    <mergeCell ref="J56:J60"/>
    <mergeCell ref="D60:F60"/>
    <mergeCell ref="G60:I60"/>
    <mergeCell ref="A21:A25"/>
    <mergeCell ref="B21:B25"/>
    <mergeCell ref="J21:J25"/>
    <mergeCell ref="D25:F25"/>
    <mergeCell ref="G25:I25"/>
    <mergeCell ref="A31:A35"/>
    <mergeCell ref="B31:B35"/>
    <mergeCell ref="J31:J35"/>
    <mergeCell ref="D35:F35"/>
    <mergeCell ref="G35:I35"/>
    <mergeCell ref="A46:A50"/>
    <mergeCell ref="B46:B50"/>
    <mergeCell ref="J46:J50"/>
    <mergeCell ref="D50:F50"/>
    <mergeCell ref="G50:I50"/>
    <mergeCell ref="A11:A15"/>
    <mergeCell ref="B11:B15"/>
    <mergeCell ref="J11:J15"/>
    <mergeCell ref="D15:F15"/>
    <mergeCell ref="G15:I15"/>
    <mergeCell ref="A6:A10"/>
    <mergeCell ref="B6:B10"/>
    <mergeCell ref="J6:J10"/>
    <mergeCell ref="D10:F10"/>
    <mergeCell ref="G10:I10"/>
    <mergeCell ref="A16:A20"/>
    <mergeCell ref="B16:B20"/>
    <mergeCell ref="J16:J20"/>
    <mergeCell ref="D20:F20"/>
    <mergeCell ref="G20:I20"/>
    <mergeCell ref="A26:A30"/>
    <mergeCell ref="B26:B30"/>
    <mergeCell ref="J26:J30"/>
    <mergeCell ref="D30:F30"/>
    <mergeCell ref="G30:I30"/>
    <mergeCell ref="A36:A40"/>
    <mergeCell ref="B36:B40"/>
    <mergeCell ref="J36:J40"/>
    <mergeCell ref="D40:F40"/>
    <mergeCell ref="G40:I40"/>
    <mergeCell ref="A51:A55"/>
    <mergeCell ref="B51:B55"/>
    <mergeCell ref="J51:J55"/>
    <mergeCell ref="D55:F55"/>
    <mergeCell ref="G55:I55"/>
    <mergeCell ref="G85:I85"/>
    <mergeCell ref="A1:J1"/>
    <mergeCell ref="A2:J2"/>
    <mergeCell ref="A4:A5"/>
    <mergeCell ref="B4:B5"/>
    <mergeCell ref="C4:C5"/>
    <mergeCell ref="D4:F4"/>
    <mergeCell ref="G4:I4"/>
    <mergeCell ref="J4:J5"/>
    <mergeCell ref="A66:A70"/>
    <mergeCell ref="B66:B70"/>
    <mergeCell ref="J66:J70"/>
    <mergeCell ref="D70:F70"/>
    <mergeCell ref="G70:I70"/>
    <mergeCell ref="A41:A45"/>
    <mergeCell ref="B41:B45"/>
    <mergeCell ref="J41:J45"/>
    <mergeCell ref="D45:F45"/>
    <mergeCell ref="G45:I45"/>
    <mergeCell ref="A61:A65"/>
    <mergeCell ref="B61:B65"/>
    <mergeCell ref="J61:J65"/>
    <mergeCell ref="D65:F65"/>
    <mergeCell ref="G65:I65"/>
  </mergeCells>
  <phoneticPr fontId="2" type="noConversion"/>
  <pageMargins left="0.7" right="0.7" top="0.75" bottom="0.75" header="0.3" footer="0.3"/>
  <pageSetup paperSize="9" scale="68" orientation="portrait" verticalDpi="180" r:id="rId1"/>
  <rowBreaks count="2" manualBreakCount="2">
    <brk id="55" max="9" man="1"/>
    <brk id="9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view="pageBreakPreview" topLeftCell="A75" zoomScaleSheetLayoutView="100" workbookViewId="0">
      <selection activeCell="N48" sqref="N48"/>
    </sheetView>
  </sheetViews>
  <sheetFormatPr defaultColWidth="8.69921875" defaultRowHeight="17.399999999999999" x14ac:dyDescent="0.4"/>
  <cols>
    <col min="1" max="1" width="6.69921875" style="46" customWidth="1"/>
    <col min="2" max="2" width="14.5" style="46" customWidth="1"/>
    <col min="3" max="3" width="13.59765625" style="47" customWidth="1"/>
    <col min="4" max="9" width="8.69921875" style="46" customWidth="1"/>
    <col min="10" max="10" width="14.09765625" style="46" customWidth="1"/>
    <col min="11" max="16384" width="8.69921875" style="46"/>
  </cols>
  <sheetData>
    <row r="1" spans="1:10" ht="43.2" customHeight="1" x14ac:dyDescent="0.4">
      <c r="A1" s="125" t="s">
        <v>203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1" x14ac:dyDescent="0.4">
      <c r="A2" s="126" t="s">
        <v>204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6" customHeight="1" thickBot="1" x14ac:dyDescent="0.45">
      <c r="G3" s="54"/>
      <c r="H3" s="54"/>
      <c r="I3" s="54"/>
    </row>
    <row r="4" spans="1:10" ht="20.100000000000001" customHeight="1" x14ac:dyDescent="0.4">
      <c r="A4" s="127" t="s">
        <v>30</v>
      </c>
      <c r="B4" s="129" t="s">
        <v>31</v>
      </c>
      <c r="C4" s="129" t="s">
        <v>32</v>
      </c>
      <c r="D4" s="133" t="s">
        <v>36</v>
      </c>
      <c r="E4" s="134"/>
      <c r="F4" s="135"/>
      <c r="G4" s="136" t="s">
        <v>35</v>
      </c>
      <c r="H4" s="137"/>
      <c r="I4" s="138"/>
      <c r="J4" s="131" t="s">
        <v>33</v>
      </c>
    </row>
    <row r="5" spans="1:10" ht="20.100000000000001" customHeight="1" thickBot="1" x14ac:dyDescent="0.45">
      <c r="A5" s="128"/>
      <c r="B5" s="130"/>
      <c r="C5" s="130"/>
      <c r="D5" s="48" t="s">
        <v>37</v>
      </c>
      <c r="E5" s="45" t="s">
        <v>67</v>
      </c>
      <c r="F5" s="45" t="s">
        <v>68</v>
      </c>
      <c r="G5" s="48" t="s">
        <v>37</v>
      </c>
      <c r="H5" s="45" t="s">
        <v>67</v>
      </c>
      <c r="I5" s="45" t="s">
        <v>68</v>
      </c>
      <c r="J5" s="132"/>
    </row>
    <row r="6" spans="1:10" ht="20.100000000000001" customHeight="1" thickTop="1" x14ac:dyDescent="0.4">
      <c r="A6" s="139">
        <v>1</v>
      </c>
      <c r="B6" s="142" t="s">
        <v>213</v>
      </c>
      <c r="C6" s="105" t="s">
        <v>240</v>
      </c>
      <c r="D6" s="98">
        <f>VLOOKUP(C6,'7.22(1R)'!$B$7:$Y$101,24,0)</f>
        <v>73</v>
      </c>
      <c r="E6" s="98">
        <f>VLOOKUP('단체전(FR-공지)'!C6,'7.22(1R)'!$B$7:$Y$101,13,0)</f>
        <v>37</v>
      </c>
      <c r="F6" s="98">
        <f>VLOOKUP('단체전(FR-공지)'!C6,'7.22(1R)'!$B$7:$Y$101,23,0)</f>
        <v>36</v>
      </c>
      <c r="G6" s="98">
        <f>VLOOKUP(C6,'7.23(FR)'!$B$7:$AY$102,24,0)</f>
        <v>76</v>
      </c>
      <c r="H6" s="98">
        <f>VLOOKUP(C6,'7.23(FR)'!$B$7:$AY$102,13,0)</f>
        <v>35</v>
      </c>
      <c r="I6" s="98">
        <f>VLOOKUP(C6,'7.23(FR)'!$B$7:$AY$102,23,0)</f>
        <v>41</v>
      </c>
      <c r="J6" s="159">
        <f t="shared" ref="J6" si="0">SUM(D10:I10)</f>
        <v>440</v>
      </c>
    </row>
    <row r="7" spans="1:10" ht="20.100000000000001" customHeight="1" x14ac:dyDescent="0.4">
      <c r="A7" s="140"/>
      <c r="B7" s="143"/>
      <c r="C7" s="103" t="s">
        <v>241</v>
      </c>
      <c r="D7" s="103">
        <f>VLOOKUP(C7,'7.22(1R)'!$B$7:$Y$101,24,0)</f>
        <v>80</v>
      </c>
      <c r="E7" s="103">
        <f>VLOOKUP('단체전(FR-공지)'!C7,'7.22(1R)'!$B$7:$Y$101,13,0)</f>
        <v>40</v>
      </c>
      <c r="F7" s="103">
        <f>VLOOKUP('단체전(FR-공지)'!C7,'7.22(1R)'!$B$7:$Y$101,23,0)</f>
        <v>40</v>
      </c>
      <c r="G7" s="99">
        <f>VLOOKUP(C7,'7.23(FR)'!$B$7:$AY$102,24,0)</f>
        <v>79</v>
      </c>
      <c r="H7" s="99">
        <f>VLOOKUP(C7,'7.23(FR)'!$B$7:$AY$102,13,0)</f>
        <v>38</v>
      </c>
      <c r="I7" s="99">
        <f>VLOOKUP(C7,'7.23(FR)'!$B$7:$AY$102,23,0)</f>
        <v>41</v>
      </c>
      <c r="J7" s="145"/>
    </row>
    <row r="8" spans="1:10" ht="20.100000000000001" customHeight="1" x14ac:dyDescent="0.4">
      <c r="A8" s="140"/>
      <c r="B8" s="143"/>
      <c r="C8" s="103" t="s">
        <v>79</v>
      </c>
      <c r="D8" s="99">
        <f>VLOOKUP(C8,'7.22(1R)'!$B$7:$Y$101,24,0)</f>
        <v>71</v>
      </c>
      <c r="E8" s="99">
        <f>VLOOKUP('단체전(FR-공지)'!C8,'7.22(1R)'!$B$7:$Y$101,13,0)</f>
        <v>36</v>
      </c>
      <c r="F8" s="99">
        <f>VLOOKUP('단체전(FR-공지)'!C8,'7.22(1R)'!$B$7:$Y$101,23,0)</f>
        <v>35</v>
      </c>
      <c r="G8" s="103">
        <f>VLOOKUP(C8,'7.23(FR)'!$B$7:$AY$102,24,0)</f>
        <v>84</v>
      </c>
      <c r="H8" s="103">
        <f>VLOOKUP(C8,'7.23(FR)'!$B$7:$AY$102,13,0)</f>
        <v>38</v>
      </c>
      <c r="I8" s="103">
        <f>VLOOKUP(C8,'7.23(FR)'!$B$7:$AY$102,23,0)</f>
        <v>46</v>
      </c>
      <c r="J8" s="145"/>
    </row>
    <row r="9" spans="1:10" ht="20.100000000000001" customHeight="1" x14ac:dyDescent="0.4">
      <c r="A9" s="140"/>
      <c r="B9" s="143"/>
      <c r="C9" s="104" t="s">
        <v>100</v>
      </c>
      <c r="D9" s="99">
        <f>VLOOKUP(C9,'7.22(1R)'!$B$7:$Y$101,24,0)</f>
        <v>70</v>
      </c>
      <c r="E9" s="100">
        <f>VLOOKUP('단체전(FR-공지)'!C9,'7.22(1R)'!$B$7:$Y$101,13,0)</f>
        <v>36</v>
      </c>
      <c r="F9" s="100">
        <f>VLOOKUP('단체전(FR-공지)'!C9,'7.22(1R)'!$B$7:$Y$101,23,0)</f>
        <v>34</v>
      </c>
      <c r="G9" s="100">
        <f>VLOOKUP(C9,'7.23(FR)'!$B$7:$AY$102,24,0)</f>
        <v>71</v>
      </c>
      <c r="H9" s="100">
        <f>VLOOKUP(C9,'7.23(FR)'!$B$7:$AY$102,13,0)</f>
        <v>37</v>
      </c>
      <c r="I9" s="100">
        <f>VLOOKUP(C9,'7.23(FR)'!$B$7:$AY$102,23,0)</f>
        <v>34</v>
      </c>
      <c r="J9" s="145"/>
    </row>
    <row r="10" spans="1:10" ht="20.100000000000001" customHeight="1" x14ac:dyDescent="0.4">
      <c r="A10" s="141"/>
      <c r="B10" s="144"/>
      <c r="C10" s="52" t="s">
        <v>38</v>
      </c>
      <c r="D10" s="122">
        <f>SUM(SMALL(D6:D9,{1,2,3}))</f>
        <v>214</v>
      </c>
      <c r="E10" s="123"/>
      <c r="F10" s="124"/>
      <c r="G10" s="122">
        <f>SUM(SMALL(G6:G9,{1,2,3}))</f>
        <v>226</v>
      </c>
      <c r="H10" s="123"/>
      <c r="I10" s="124"/>
      <c r="J10" s="146"/>
    </row>
    <row r="11" spans="1:10" ht="20.100000000000001" customHeight="1" x14ac:dyDescent="0.4">
      <c r="A11" s="157">
        <v>2</v>
      </c>
      <c r="B11" s="147" t="s">
        <v>218</v>
      </c>
      <c r="C11" s="102" t="s">
        <v>252</v>
      </c>
      <c r="D11" s="102">
        <f>VLOOKUP(C11,'7.22(1R)'!$B$7:$Y$101,24,0)</f>
        <v>82</v>
      </c>
      <c r="E11" s="102">
        <f>VLOOKUP('단체전(FR-공지)'!C11,'7.22(1R)'!$B$7:$Y$101,13,0)</f>
        <v>41</v>
      </c>
      <c r="F11" s="102">
        <f>VLOOKUP('단체전(FR-공지)'!C11,'7.22(1R)'!$B$7:$Y$101,23,0)</f>
        <v>41</v>
      </c>
      <c r="G11" s="101">
        <f>VLOOKUP(C11,'7.23(FR)'!$B$7:$AY$102,24,0)</f>
        <v>78</v>
      </c>
      <c r="H11" s="101">
        <f>VLOOKUP(C11,'7.23(FR)'!$B$7:$AY$102,13,0)</f>
        <v>38</v>
      </c>
      <c r="I11" s="101">
        <f>VLOOKUP(C11,'7.23(FR)'!$B$7:$AY$102,23,0)</f>
        <v>40</v>
      </c>
      <c r="J11" s="152">
        <f t="shared" ref="J11" si="1">SUM(D15:I15)</f>
        <v>450</v>
      </c>
    </row>
    <row r="12" spans="1:10" ht="20.100000000000001" customHeight="1" x14ac:dyDescent="0.4">
      <c r="A12" s="140"/>
      <c r="B12" s="143"/>
      <c r="C12" s="103" t="s">
        <v>20</v>
      </c>
      <c r="D12" s="99">
        <f>VLOOKUP(C12,'7.22(1R)'!$B$7:$Y$101,24,0)</f>
        <v>73</v>
      </c>
      <c r="E12" s="99">
        <f>VLOOKUP('단체전(FR-공지)'!C12,'7.22(1R)'!$B$7:$Y$101,13,0)</f>
        <v>38</v>
      </c>
      <c r="F12" s="99">
        <f>VLOOKUP('단체전(FR-공지)'!C12,'7.22(1R)'!$B$7:$Y$101,23,0)</f>
        <v>35</v>
      </c>
      <c r="G12" s="99">
        <f>VLOOKUP(C12,'7.23(FR)'!$B$7:$AY$102,24,0)</f>
        <v>73</v>
      </c>
      <c r="H12" s="99">
        <f>VLOOKUP(C12,'7.23(FR)'!$B$7:$AY$102,13,0)</f>
        <v>35</v>
      </c>
      <c r="I12" s="99">
        <f>VLOOKUP(C12,'7.23(FR)'!$B$7:$AY$102,23,0)</f>
        <v>38</v>
      </c>
      <c r="J12" s="145"/>
    </row>
    <row r="13" spans="1:10" ht="20.100000000000001" customHeight="1" x14ac:dyDescent="0.4">
      <c r="A13" s="140"/>
      <c r="B13" s="143"/>
      <c r="C13" s="103" t="s">
        <v>253</v>
      </c>
      <c r="D13" s="99">
        <f>VLOOKUP(C13,'7.22(1R)'!$B$7:$Y$101,24,0)</f>
        <v>81</v>
      </c>
      <c r="E13" s="99">
        <f>VLOOKUP('단체전(FR-공지)'!C13,'7.22(1R)'!$B$7:$Y$101,13,0)</f>
        <v>36</v>
      </c>
      <c r="F13" s="99">
        <f>VLOOKUP('단체전(FR-공지)'!C13,'7.22(1R)'!$B$7:$Y$101,23,0)</f>
        <v>45</v>
      </c>
      <c r="G13" s="103">
        <f>VLOOKUP(C13,'7.23(FR)'!$B$7:$AY$102,24,0)</f>
        <v>78</v>
      </c>
      <c r="H13" s="103">
        <f>VLOOKUP(C13,'7.23(FR)'!$B$7:$AY$102,13,0)</f>
        <v>38</v>
      </c>
      <c r="I13" s="103">
        <f>VLOOKUP(C13,'7.23(FR)'!$B$7:$AY$102,23,0)</f>
        <v>40</v>
      </c>
      <c r="J13" s="145"/>
    </row>
    <row r="14" spans="1:10" ht="20.100000000000001" customHeight="1" x14ac:dyDescent="0.4">
      <c r="A14" s="140"/>
      <c r="B14" s="143"/>
      <c r="C14" s="104" t="s">
        <v>75</v>
      </c>
      <c r="D14" s="99">
        <f>VLOOKUP(C14,'7.22(1R)'!$B$7:$Y$101,24,0)</f>
        <v>75</v>
      </c>
      <c r="E14" s="100">
        <f>VLOOKUP('단체전(FR-공지)'!C14,'7.22(1R)'!$B$7:$Y$101,13,0)</f>
        <v>35</v>
      </c>
      <c r="F14" s="100">
        <f>VLOOKUP('단체전(FR-공지)'!C14,'7.22(1R)'!$B$7:$Y$101,23,0)</f>
        <v>40</v>
      </c>
      <c r="G14" s="100">
        <f>VLOOKUP(C14,'7.23(FR)'!$B$7:$AY$102,24,0)</f>
        <v>70</v>
      </c>
      <c r="H14" s="100">
        <f>VLOOKUP(C14,'7.23(FR)'!$B$7:$AY$102,13,0)</f>
        <v>35</v>
      </c>
      <c r="I14" s="100">
        <f>VLOOKUP(C14,'7.23(FR)'!$B$7:$AY$102,23,0)</f>
        <v>35</v>
      </c>
      <c r="J14" s="145"/>
    </row>
    <row r="15" spans="1:10" ht="20.100000000000001" customHeight="1" x14ac:dyDescent="0.4">
      <c r="A15" s="141"/>
      <c r="B15" s="144"/>
      <c r="C15" s="52" t="s">
        <v>38</v>
      </c>
      <c r="D15" s="122">
        <f>SUM(SMALL(D11:D14,{1,2,3}))</f>
        <v>229</v>
      </c>
      <c r="E15" s="123"/>
      <c r="F15" s="124"/>
      <c r="G15" s="122">
        <f>SUM(SMALL(G11:G14,{1,2,3}))</f>
        <v>221</v>
      </c>
      <c r="H15" s="123"/>
      <c r="I15" s="124"/>
      <c r="J15" s="146"/>
    </row>
    <row r="16" spans="1:10" ht="20.100000000000001" customHeight="1" x14ac:dyDescent="0.4">
      <c r="A16" s="157">
        <v>3</v>
      </c>
      <c r="B16" s="147" t="s">
        <v>216</v>
      </c>
      <c r="C16" s="102" t="s">
        <v>73</v>
      </c>
      <c r="D16" s="101">
        <f>VLOOKUP(C16,'7.22(1R)'!$B$7:$Y$101,24,0)</f>
        <v>71</v>
      </c>
      <c r="E16" s="101">
        <f>VLOOKUP('단체전(FR-공지)'!C16,'7.22(1R)'!$B$7:$Y$101,13,0)</f>
        <v>36</v>
      </c>
      <c r="F16" s="101">
        <f>VLOOKUP('단체전(FR-공지)'!C16,'7.22(1R)'!$B$7:$Y$101,23,0)</f>
        <v>35</v>
      </c>
      <c r="G16" s="101">
        <f>VLOOKUP(C16,'7.23(FR)'!$B$7:$AY$102,24,0)</f>
        <v>77</v>
      </c>
      <c r="H16" s="101">
        <f>VLOOKUP(C16,'7.23(FR)'!$B$7:$AY$102,13,0)</f>
        <v>39</v>
      </c>
      <c r="I16" s="101">
        <f>VLOOKUP(C16,'7.23(FR)'!$B$7:$AY$102,23,0)</f>
        <v>38</v>
      </c>
      <c r="J16" s="152">
        <f t="shared" ref="J16" si="2">SUM(D20:I20)</f>
        <v>452</v>
      </c>
    </row>
    <row r="17" spans="1:10" ht="20.100000000000001" customHeight="1" x14ac:dyDescent="0.4">
      <c r="A17" s="140"/>
      <c r="B17" s="143"/>
      <c r="C17" s="103" t="s">
        <v>249</v>
      </c>
      <c r="D17" s="103">
        <f>VLOOKUP(C17,'7.22(1R)'!$B$7:$Y$101,24,0)</f>
        <v>81</v>
      </c>
      <c r="E17" s="103">
        <f>VLOOKUP('단체전(FR-공지)'!C17,'7.22(1R)'!$B$7:$Y$101,13,0)</f>
        <v>39</v>
      </c>
      <c r="F17" s="103">
        <f>VLOOKUP('단체전(FR-공지)'!C17,'7.22(1R)'!$B$7:$Y$101,23,0)</f>
        <v>42</v>
      </c>
      <c r="G17" s="99">
        <f>VLOOKUP(C17,'7.23(FR)'!$B$7:$AY$102,24,0)</f>
        <v>75</v>
      </c>
      <c r="H17" s="99">
        <f>VLOOKUP(C17,'7.23(FR)'!$B$7:$AY$102,13,0)</f>
        <v>38</v>
      </c>
      <c r="I17" s="99">
        <f>VLOOKUP(C17,'7.23(FR)'!$B$7:$AY$102,23,0)</f>
        <v>37</v>
      </c>
      <c r="J17" s="145"/>
    </row>
    <row r="18" spans="1:10" ht="20.100000000000001" customHeight="1" x14ac:dyDescent="0.4">
      <c r="A18" s="140"/>
      <c r="B18" s="143"/>
      <c r="C18" s="103" t="s">
        <v>250</v>
      </c>
      <c r="D18" s="99">
        <f>VLOOKUP(C18,'7.22(1R)'!$B$7:$Y$101,24,0)</f>
        <v>73</v>
      </c>
      <c r="E18" s="99">
        <f>VLOOKUP('단체전(FR-공지)'!C18,'7.22(1R)'!$B$7:$Y$101,13,0)</f>
        <v>36</v>
      </c>
      <c r="F18" s="99">
        <f>VLOOKUP('단체전(FR-공지)'!C18,'7.22(1R)'!$B$7:$Y$101,23,0)</f>
        <v>37</v>
      </c>
      <c r="G18" s="99">
        <f>VLOOKUP(C18,'7.23(FR)'!$B$7:$AY$102,24,0)</f>
        <v>75</v>
      </c>
      <c r="H18" s="99">
        <f>VLOOKUP(C18,'7.23(FR)'!$B$7:$AY$102,13,0)</f>
        <v>37</v>
      </c>
      <c r="I18" s="99">
        <f>VLOOKUP(C18,'7.23(FR)'!$B$7:$AY$102,23,0)</f>
        <v>38</v>
      </c>
      <c r="J18" s="145"/>
    </row>
    <row r="19" spans="1:10" ht="20.100000000000001" customHeight="1" x14ac:dyDescent="0.4">
      <c r="A19" s="140"/>
      <c r="B19" s="143"/>
      <c r="C19" s="104" t="s">
        <v>251</v>
      </c>
      <c r="D19" s="99">
        <f>VLOOKUP(C19,'7.22(1R)'!$B$7:$Y$101,24,0)</f>
        <v>81</v>
      </c>
      <c r="E19" s="100">
        <f>VLOOKUP('단체전(FR-공지)'!C19,'7.22(1R)'!$B$7:$Y$101,13,0)</f>
        <v>41</v>
      </c>
      <c r="F19" s="100">
        <f>VLOOKUP('단체전(FR-공지)'!C19,'7.22(1R)'!$B$7:$Y$101,23,0)</f>
        <v>40</v>
      </c>
      <c r="G19" s="104">
        <f>VLOOKUP(C19,'7.23(FR)'!$B$7:$AY$102,24,0)</f>
        <v>80</v>
      </c>
      <c r="H19" s="104">
        <f>VLOOKUP(C19,'7.23(FR)'!$B$7:$AY$102,13,0)</f>
        <v>43</v>
      </c>
      <c r="I19" s="104">
        <f>VLOOKUP(C19,'7.23(FR)'!$B$7:$AY$102,23,0)</f>
        <v>37</v>
      </c>
      <c r="J19" s="145"/>
    </row>
    <row r="20" spans="1:10" ht="20.100000000000001" customHeight="1" x14ac:dyDescent="0.4">
      <c r="A20" s="141"/>
      <c r="B20" s="144"/>
      <c r="C20" s="52" t="s">
        <v>38</v>
      </c>
      <c r="D20" s="122">
        <f>SUM(SMALL(D16:D19,{1,2,3}))</f>
        <v>225</v>
      </c>
      <c r="E20" s="123"/>
      <c r="F20" s="124"/>
      <c r="G20" s="122">
        <f>SUM(SMALL(G16:G19,{1,2,3}))</f>
        <v>227</v>
      </c>
      <c r="H20" s="123"/>
      <c r="I20" s="124"/>
      <c r="J20" s="146"/>
    </row>
    <row r="21" spans="1:10" ht="20.100000000000001" customHeight="1" x14ac:dyDescent="0.4">
      <c r="A21" s="157">
        <v>4</v>
      </c>
      <c r="B21" s="147" t="s">
        <v>214</v>
      </c>
      <c r="C21" s="102" t="s">
        <v>242</v>
      </c>
      <c r="D21" s="101">
        <f>VLOOKUP(C21,'7.22(1R)'!$B$7:$Y$101,24,0)</f>
        <v>70</v>
      </c>
      <c r="E21" s="101">
        <f>VLOOKUP('단체전(FR-공지)'!C21,'7.22(1R)'!$B$7:$Y$101,13,0)</f>
        <v>34</v>
      </c>
      <c r="F21" s="101">
        <f>VLOOKUP('단체전(FR-공지)'!C21,'7.22(1R)'!$B$7:$Y$101,23,0)</f>
        <v>36</v>
      </c>
      <c r="G21" s="101">
        <f>VLOOKUP(C21,'7.23(FR)'!$B$7:$AY$102,24,0)</f>
        <v>78</v>
      </c>
      <c r="H21" s="101">
        <f>VLOOKUP(C21,'7.23(FR)'!$B$7:$AY$102,13,0)</f>
        <v>40</v>
      </c>
      <c r="I21" s="101">
        <f>VLOOKUP(C21,'7.23(FR)'!$B$7:$AY$102,23,0)</f>
        <v>38</v>
      </c>
      <c r="J21" s="152">
        <f t="shared" ref="J21" si="3">SUM(D25:I25)</f>
        <v>453</v>
      </c>
    </row>
    <row r="22" spans="1:10" ht="20.100000000000001" customHeight="1" x14ac:dyDescent="0.4">
      <c r="A22" s="140"/>
      <c r="B22" s="143"/>
      <c r="C22" s="103" t="s">
        <v>243</v>
      </c>
      <c r="D22" s="99">
        <f>VLOOKUP(C22,'7.22(1R)'!$B$7:$Y$101,24,0)</f>
        <v>83</v>
      </c>
      <c r="E22" s="99">
        <f>VLOOKUP('단체전(FR-공지)'!C22,'7.22(1R)'!$B$7:$Y$101,13,0)</f>
        <v>42</v>
      </c>
      <c r="F22" s="99">
        <f>VLOOKUP('단체전(FR-공지)'!C22,'7.22(1R)'!$B$7:$Y$101,23,0)</f>
        <v>41</v>
      </c>
      <c r="G22" s="99">
        <f>VLOOKUP(C22,'7.23(FR)'!$B$7:$AY$102,24,0)</f>
        <v>76</v>
      </c>
      <c r="H22" s="99">
        <f>VLOOKUP(C22,'7.23(FR)'!$B$7:$AY$102,13,0)</f>
        <v>37</v>
      </c>
      <c r="I22" s="99">
        <f>VLOOKUP(C22,'7.23(FR)'!$B$7:$AY$102,23,0)</f>
        <v>39</v>
      </c>
      <c r="J22" s="145"/>
    </row>
    <row r="23" spans="1:10" ht="20.100000000000001" customHeight="1" x14ac:dyDescent="0.4">
      <c r="A23" s="140"/>
      <c r="B23" s="143"/>
      <c r="C23" s="103" t="s">
        <v>12</v>
      </c>
      <c r="D23" s="99">
        <f>VLOOKUP(C23,'7.22(1R)'!$B$7:$Y$101,24,0)</f>
        <v>77</v>
      </c>
      <c r="E23" s="99">
        <f>VLOOKUP('단체전(FR-공지)'!C23,'7.22(1R)'!$B$7:$Y$101,13,0)</f>
        <v>41</v>
      </c>
      <c r="F23" s="99">
        <f>VLOOKUP('단체전(FR-공지)'!C23,'7.22(1R)'!$B$7:$Y$101,23,0)</f>
        <v>36</v>
      </c>
      <c r="G23" s="99">
        <f>VLOOKUP(C23,'7.23(FR)'!$B$7:$AY$102,24,0)</f>
        <v>69</v>
      </c>
      <c r="H23" s="99">
        <f>VLOOKUP(C23,'7.23(FR)'!$B$7:$AY$102,13,0)</f>
        <v>35</v>
      </c>
      <c r="I23" s="99">
        <f>VLOOKUP(C23,'7.23(FR)'!$B$7:$AY$102,23,0)</f>
        <v>34</v>
      </c>
      <c r="J23" s="145"/>
    </row>
    <row r="24" spans="1:10" ht="20.100000000000001" customHeight="1" x14ac:dyDescent="0.4">
      <c r="A24" s="140"/>
      <c r="B24" s="143"/>
      <c r="C24" s="104" t="s">
        <v>244</v>
      </c>
      <c r="D24" s="103">
        <f>VLOOKUP(C24,'7.22(1R)'!$B$7:$Y$101,24,0)</f>
        <v>85</v>
      </c>
      <c r="E24" s="104">
        <f>VLOOKUP('단체전(FR-공지)'!C24,'7.22(1R)'!$B$7:$Y$101,13,0)</f>
        <v>43</v>
      </c>
      <c r="F24" s="104">
        <f>VLOOKUP('단체전(FR-공지)'!C24,'7.22(1R)'!$B$7:$Y$101,23,0)</f>
        <v>42</v>
      </c>
      <c r="G24" s="104">
        <f>VLOOKUP(C24,'7.23(FR)'!$B$7:$AY$102,24,0)</f>
        <v>81</v>
      </c>
      <c r="H24" s="104">
        <f>VLOOKUP(C24,'7.23(FR)'!$B$7:$AY$102,13,0)</f>
        <v>43</v>
      </c>
      <c r="I24" s="104">
        <f>VLOOKUP(C24,'7.23(FR)'!$B$7:$AY$102,23,0)</f>
        <v>38</v>
      </c>
      <c r="J24" s="145"/>
    </row>
    <row r="25" spans="1:10" ht="20.100000000000001" customHeight="1" x14ac:dyDescent="0.4">
      <c r="A25" s="141"/>
      <c r="B25" s="144"/>
      <c r="C25" s="52" t="s">
        <v>38</v>
      </c>
      <c r="D25" s="122">
        <f>SUM(SMALL(D21:D24,{1,2,3}))</f>
        <v>230</v>
      </c>
      <c r="E25" s="123"/>
      <c r="F25" s="124"/>
      <c r="G25" s="122">
        <f>SUM(SMALL(G21:G24,{1,2,3}))</f>
        <v>223</v>
      </c>
      <c r="H25" s="123"/>
      <c r="I25" s="124"/>
      <c r="J25" s="146"/>
    </row>
    <row r="26" spans="1:10" ht="20.100000000000001" customHeight="1" x14ac:dyDescent="0.4">
      <c r="A26" s="157">
        <v>5</v>
      </c>
      <c r="B26" s="147" t="s">
        <v>210</v>
      </c>
      <c r="C26" s="102" t="s">
        <v>76</v>
      </c>
      <c r="D26" s="101">
        <f>VLOOKUP(C26,'7.22(1R)'!$B$7:$Y$101,24,0)</f>
        <v>74</v>
      </c>
      <c r="E26" s="101">
        <f>VLOOKUP('단체전(FR-공지)'!C26,'7.22(1R)'!$B$7:$Y$101,13,0)</f>
        <v>36</v>
      </c>
      <c r="F26" s="101">
        <f>VLOOKUP('단체전(FR-공지)'!C26,'7.22(1R)'!$B$7:$Y$101,23,0)</f>
        <v>38</v>
      </c>
      <c r="G26" s="101">
        <f>VLOOKUP(C26,'7.23(FR)'!$B$7:$AY$102,24,0)</f>
        <v>78</v>
      </c>
      <c r="H26" s="101">
        <f>VLOOKUP(C26,'7.23(FR)'!$B$7:$AY$102,13,0)</f>
        <v>41</v>
      </c>
      <c r="I26" s="101">
        <f>VLOOKUP(C26,'7.23(FR)'!$B$7:$AY$102,23,0)</f>
        <v>37</v>
      </c>
      <c r="J26" s="152">
        <f t="shared" ref="J26" si="4">SUM(D30:I30)</f>
        <v>454</v>
      </c>
    </row>
    <row r="27" spans="1:10" ht="20.100000000000001" customHeight="1" x14ac:dyDescent="0.4">
      <c r="A27" s="140"/>
      <c r="B27" s="143"/>
      <c r="C27" s="103" t="s">
        <v>71</v>
      </c>
      <c r="D27" s="99">
        <f>VLOOKUP(C27,'7.22(1R)'!$B$7:$Y$101,24,0)</f>
        <v>75</v>
      </c>
      <c r="E27" s="99">
        <f>VLOOKUP('단체전(FR-공지)'!C27,'7.22(1R)'!$B$7:$Y$101,13,0)</f>
        <v>37</v>
      </c>
      <c r="F27" s="99">
        <f>VLOOKUP('단체전(FR-공지)'!C27,'7.22(1R)'!$B$7:$Y$101,23,0)</f>
        <v>38</v>
      </c>
      <c r="G27" s="103">
        <f>VLOOKUP(C27,'7.23(FR)'!$B$7:$AY$102,24,0)</f>
        <v>80</v>
      </c>
      <c r="H27" s="103">
        <f>VLOOKUP(C27,'7.23(FR)'!$B$7:$AY$102,13,0)</f>
        <v>38</v>
      </c>
      <c r="I27" s="103">
        <f>VLOOKUP(C27,'7.23(FR)'!$B$7:$AY$102,23,0)</f>
        <v>42</v>
      </c>
      <c r="J27" s="145"/>
    </row>
    <row r="28" spans="1:10" ht="20.100000000000001" customHeight="1" x14ac:dyDescent="0.4">
      <c r="A28" s="140"/>
      <c r="B28" s="143"/>
      <c r="C28" s="103" t="s">
        <v>235</v>
      </c>
      <c r="D28" s="103">
        <f>VLOOKUP(C28,'7.22(1R)'!$B$7:$Y$101,24,0)</f>
        <v>86</v>
      </c>
      <c r="E28" s="103">
        <f>VLOOKUP('단체전(FR-공지)'!C28,'7.22(1R)'!$B$7:$Y$101,13,0)</f>
        <v>45</v>
      </c>
      <c r="F28" s="103">
        <f>VLOOKUP('단체전(FR-공지)'!C28,'7.22(1R)'!$B$7:$Y$101,23,0)</f>
        <v>41</v>
      </c>
      <c r="G28" s="99">
        <f>VLOOKUP(C28,'7.23(FR)'!$B$7:$AY$102,24,0)</f>
        <v>73</v>
      </c>
      <c r="H28" s="99">
        <f>VLOOKUP(C28,'7.23(FR)'!$B$7:$AY$102,13,0)</f>
        <v>36</v>
      </c>
      <c r="I28" s="99">
        <f>VLOOKUP(C28,'7.23(FR)'!$B$7:$AY$102,23,0)</f>
        <v>37</v>
      </c>
      <c r="J28" s="145"/>
    </row>
    <row r="29" spans="1:10" ht="20.100000000000001" customHeight="1" x14ac:dyDescent="0.4">
      <c r="A29" s="140"/>
      <c r="B29" s="143"/>
      <c r="C29" s="104" t="s">
        <v>77</v>
      </c>
      <c r="D29" s="99">
        <f>VLOOKUP(C29,'7.22(1R)'!$B$7:$Y$101,24,0)</f>
        <v>80</v>
      </c>
      <c r="E29" s="100">
        <f>VLOOKUP('단체전(FR-공지)'!C29,'7.22(1R)'!$B$7:$Y$101,13,0)</f>
        <v>36</v>
      </c>
      <c r="F29" s="100">
        <f>VLOOKUP('단체전(FR-공지)'!C29,'7.22(1R)'!$B$7:$Y$101,23,0)</f>
        <v>44</v>
      </c>
      <c r="G29" s="100">
        <f>VLOOKUP(C29,'7.23(FR)'!$B$7:$AY$102,24,0)</f>
        <v>74</v>
      </c>
      <c r="H29" s="100">
        <f>VLOOKUP(C29,'7.23(FR)'!$B$7:$AY$102,13,0)</f>
        <v>36</v>
      </c>
      <c r="I29" s="100">
        <f>VLOOKUP(C29,'7.23(FR)'!$B$7:$AY$102,23,0)</f>
        <v>38</v>
      </c>
      <c r="J29" s="145"/>
    </row>
    <row r="30" spans="1:10" ht="20.100000000000001" customHeight="1" x14ac:dyDescent="0.4">
      <c r="A30" s="141"/>
      <c r="B30" s="144"/>
      <c r="C30" s="52" t="s">
        <v>38</v>
      </c>
      <c r="D30" s="122">
        <f>SUM(SMALL(D26:D29,{1,2,3}))</f>
        <v>229</v>
      </c>
      <c r="E30" s="123"/>
      <c r="F30" s="124"/>
      <c r="G30" s="122">
        <f>SUM(SMALL(G26:G29,{1,2,3}))</f>
        <v>225</v>
      </c>
      <c r="H30" s="123"/>
      <c r="I30" s="124"/>
      <c r="J30" s="146"/>
    </row>
    <row r="31" spans="1:10" ht="20.100000000000001" customHeight="1" x14ac:dyDescent="0.4">
      <c r="A31" s="157">
        <v>6</v>
      </c>
      <c r="B31" s="147" t="s">
        <v>211</v>
      </c>
      <c r="C31" s="102" t="s">
        <v>236</v>
      </c>
      <c r="D31" s="101">
        <f>VLOOKUP(C31,'7.22(1R)'!$B$7:$Y$101,24,0)</f>
        <v>75</v>
      </c>
      <c r="E31" s="101">
        <f>VLOOKUP('단체전(FR-공지)'!C31,'7.22(1R)'!$B$7:$Y$101,13,0)</f>
        <v>38</v>
      </c>
      <c r="F31" s="101">
        <f>VLOOKUP('단체전(FR-공지)'!C31,'7.22(1R)'!$B$7:$Y$101,23,0)</f>
        <v>37</v>
      </c>
      <c r="G31" s="102">
        <f>VLOOKUP(C31,'7.23(FR)'!$B$7:$AY$102,24,0)</f>
        <v>82</v>
      </c>
      <c r="H31" s="102">
        <f>VLOOKUP(C31,'7.23(FR)'!$B$7:$AY$102,13,0)</f>
        <v>41</v>
      </c>
      <c r="I31" s="102">
        <f>VLOOKUP(C31,'7.23(FR)'!$B$7:$AY$102,23,0)</f>
        <v>41</v>
      </c>
      <c r="J31" s="152">
        <f t="shared" ref="J31" si="5">SUM(D35:I35)</f>
        <v>455</v>
      </c>
    </row>
    <row r="32" spans="1:10" ht="20.100000000000001" customHeight="1" x14ac:dyDescent="0.4">
      <c r="A32" s="140"/>
      <c r="B32" s="143"/>
      <c r="C32" s="103" t="s">
        <v>237</v>
      </c>
      <c r="D32" s="103">
        <f>VLOOKUP(C32,'7.22(1R)'!$B$7:$Y$101,24,0)</f>
        <v>79</v>
      </c>
      <c r="E32" s="103">
        <f>VLOOKUP('단체전(FR-공지)'!C32,'7.22(1R)'!$B$7:$Y$101,13,0)</f>
        <v>38</v>
      </c>
      <c r="F32" s="103">
        <f>VLOOKUP('단체전(FR-공지)'!C32,'7.22(1R)'!$B$7:$Y$101,23,0)</f>
        <v>41</v>
      </c>
      <c r="G32" s="99">
        <f>VLOOKUP(C32,'7.23(FR)'!$B$7:$AY$102,24,0)</f>
        <v>78</v>
      </c>
      <c r="H32" s="99">
        <f>VLOOKUP(C32,'7.23(FR)'!$B$7:$AY$102,13,0)</f>
        <v>38</v>
      </c>
      <c r="I32" s="99">
        <f>VLOOKUP(C32,'7.23(FR)'!$B$7:$AY$102,23,0)</f>
        <v>40</v>
      </c>
      <c r="J32" s="145"/>
    </row>
    <row r="33" spans="1:10" ht="20.100000000000001" customHeight="1" x14ac:dyDescent="0.4">
      <c r="A33" s="140"/>
      <c r="B33" s="143"/>
      <c r="C33" s="103" t="s">
        <v>238</v>
      </c>
      <c r="D33" s="99">
        <f>VLOOKUP(C33,'7.22(1R)'!$B$7:$Y$101,24,0)</f>
        <v>76</v>
      </c>
      <c r="E33" s="99">
        <f>VLOOKUP('단체전(FR-공지)'!C33,'7.22(1R)'!$B$7:$Y$101,13,0)</f>
        <v>37</v>
      </c>
      <c r="F33" s="99">
        <f>VLOOKUP('단체전(FR-공지)'!C33,'7.22(1R)'!$B$7:$Y$101,23,0)</f>
        <v>39</v>
      </c>
      <c r="G33" s="99">
        <f>VLOOKUP(C33,'7.23(FR)'!$B$7:$AY$102,24,0)</f>
        <v>72</v>
      </c>
      <c r="H33" s="99">
        <f>VLOOKUP(C33,'7.23(FR)'!$B$7:$AY$102,13,0)</f>
        <v>37</v>
      </c>
      <c r="I33" s="99">
        <f>VLOOKUP(C33,'7.23(FR)'!$B$7:$AY$102,23,0)</f>
        <v>35</v>
      </c>
      <c r="J33" s="145"/>
    </row>
    <row r="34" spans="1:10" ht="20.100000000000001" customHeight="1" x14ac:dyDescent="0.4">
      <c r="A34" s="140"/>
      <c r="B34" s="143"/>
      <c r="C34" s="104" t="s">
        <v>239</v>
      </c>
      <c r="D34" s="99">
        <f>VLOOKUP(C34,'7.22(1R)'!$B$7:$Y$101,24,0)</f>
        <v>76</v>
      </c>
      <c r="E34" s="100">
        <f>VLOOKUP('단체전(FR-공지)'!C34,'7.22(1R)'!$B$7:$Y$101,13,0)</f>
        <v>39</v>
      </c>
      <c r="F34" s="100">
        <f>VLOOKUP('단체전(FR-공지)'!C34,'7.22(1R)'!$B$7:$Y$101,23,0)</f>
        <v>37</v>
      </c>
      <c r="G34" s="100">
        <f>VLOOKUP(C34,'7.23(FR)'!$B$7:$AY$102,24,0)</f>
        <v>78</v>
      </c>
      <c r="H34" s="100">
        <f>VLOOKUP(C34,'7.23(FR)'!$B$7:$AY$102,13,0)</f>
        <v>39</v>
      </c>
      <c r="I34" s="100">
        <f>VLOOKUP(C34,'7.23(FR)'!$B$7:$AY$102,23,0)</f>
        <v>39</v>
      </c>
      <c r="J34" s="145"/>
    </row>
    <row r="35" spans="1:10" ht="20.100000000000001" customHeight="1" x14ac:dyDescent="0.4">
      <c r="A35" s="141"/>
      <c r="B35" s="144"/>
      <c r="C35" s="52" t="s">
        <v>38</v>
      </c>
      <c r="D35" s="122">
        <f>SUM(SMALL(D31:D34,{1,2,3}))</f>
        <v>227</v>
      </c>
      <c r="E35" s="123"/>
      <c r="F35" s="124"/>
      <c r="G35" s="122">
        <f>SUM(SMALL(G31:G34,{1,2,3}))</f>
        <v>228</v>
      </c>
      <c r="H35" s="123"/>
      <c r="I35" s="124"/>
      <c r="J35" s="146"/>
    </row>
    <row r="36" spans="1:10" ht="20.100000000000001" customHeight="1" x14ac:dyDescent="0.4">
      <c r="A36" s="157">
        <v>7</v>
      </c>
      <c r="B36" s="147" t="s">
        <v>219</v>
      </c>
      <c r="C36" s="102" t="s">
        <v>11</v>
      </c>
      <c r="D36" s="101">
        <f>VLOOKUP(C36,'7.22(1R)'!$B$7:$Y$101,24,0)</f>
        <v>79</v>
      </c>
      <c r="E36" s="101">
        <f>VLOOKUP('단체전(FR-공지)'!C36,'7.22(1R)'!$B$7:$Y$101,13,0)</f>
        <v>40</v>
      </c>
      <c r="F36" s="101">
        <f>VLOOKUP('단체전(FR-공지)'!C36,'7.22(1R)'!$B$7:$Y$101,23,0)</f>
        <v>39</v>
      </c>
      <c r="G36" s="101">
        <f>VLOOKUP(C36,'7.23(FR)'!$B$7:$AY$102,24,0)</f>
        <v>70</v>
      </c>
      <c r="H36" s="101">
        <f>VLOOKUP(C36,'7.23(FR)'!$B$7:$AY$102,13,0)</f>
        <v>36</v>
      </c>
      <c r="I36" s="101">
        <f>VLOOKUP(C36,'7.23(FR)'!$B$7:$AY$102,23,0)</f>
        <v>34</v>
      </c>
      <c r="J36" s="152">
        <f t="shared" ref="J36" si="6">SUM(D40:I40)</f>
        <v>456</v>
      </c>
    </row>
    <row r="37" spans="1:10" ht="20.100000000000001" customHeight="1" x14ac:dyDescent="0.4">
      <c r="A37" s="140"/>
      <c r="B37" s="143"/>
      <c r="C37" s="103" t="s">
        <v>254</v>
      </c>
      <c r="D37" s="99">
        <f>VLOOKUP(C37,'7.22(1R)'!$B$7:$Y$101,24,0)</f>
        <v>83</v>
      </c>
      <c r="E37" s="99">
        <f>VLOOKUP('단체전(FR-공지)'!C37,'7.22(1R)'!$B$7:$Y$101,13,0)</f>
        <v>41</v>
      </c>
      <c r="F37" s="99">
        <f>VLOOKUP('단체전(FR-공지)'!C37,'7.22(1R)'!$B$7:$Y$101,23,0)</f>
        <v>42</v>
      </c>
      <c r="G37" s="103">
        <f>VLOOKUP(C37,'7.23(FR)'!$B$7:$AY$102,24,0)</f>
        <v>81</v>
      </c>
      <c r="H37" s="103">
        <f>VLOOKUP(C37,'7.23(FR)'!$B$7:$AY$102,13,0)</f>
        <v>39</v>
      </c>
      <c r="I37" s="103">
        <f>VLOOKUP(C37,'7.23(FR)'!$B$7:$AY$102,23,0)</f>
        <v>42</v>
      </c>
      <c r="J37" s="145"/>
    </row>
    <row r="38" spans="1:10" ht="20.100000000000001" customHeight="1" x14ac:dyDescent="0.4">
      <c r="A38" s="140"/>
      <c r="B38" s="143"/>
      <c r="C38" s="103" t="s">
        <v>13</v>
      </c>
      <c r="D38" s="99">
        <f>VLOOKUP(C38,'7.22(1R)'!$B$7:$Y$101,24,0)</f>
        <v>75</v>
      </c>
      <c r="E38" s="99">
        <f>VLOOKUP('단체전(FR-공지)'!C38,'7.22(1R)'!$B$7:$Y$101,13,0)</f>
        <v>38</v>
      </c>
      <c r="F38" s="99">
        <f>VLOOKUP('단체전(FR-공지)'!C38,'7.22(1R)'!$B$7:$Y$101,23,0)</f>
        <v>37</v>
      </c>
      <c r="G38" s="99">
        <f>VLOOKUP(C38,'7.23(FR)'!$B$7:$AY$102,24,0)</f>
        <v>73</v>
      </c>
      <c r="H38" s="99">
        <f>VLOOKUP(C38,'7.23(FR)'!$B$7:$AY$102,13,0)</f>
        <v>35</v>
      </c>
      <c r="I38" s="99">
        <f>VLOOKUP(C38,'7.23(FR)'!$B$7:$AY$102,23,0)</f>
        <v>38</v>
      </c>
      <c r="J38" s="145"/>
    </row>
    <row r="39" spans="1:10" ht="20.100000000000001" customHeight="1" x14ac:dyDescent="0.4">
      <c r="A39" s="140"/>
      <c r="B39" s="143"/>
      <c r="C39" s="104" t="s">
        <v>97</v>
      </c>
      <c r="D39" s="103">
        <f>VLOOKUP(C39,'7.22(1R)'!$B$7:$Y$101,24,0)</f>
        <v>85</v>
      </c>
      <c r="E39" s="104">
        <f>VLOOKUP('단체전(FR-공지)'!C39,'7.22(1R)'!$B$7:$Y$101,13,0)</f>
        <v>45</v>
      </c>
      <c r="F39" s="104">
        <f>VLOOKUP('단체전(FR-공지)'!C39,'7.22(1R)'!$B$7:$Y$101,23,0)</f>
        <v>40</v>
      </c>
      <c r="G39" s="100">
        <f>VLOOKUP(C39,'7.23(FR)'!$B$7:$AY$102,24,0)</f>
        <v>76</v>
      </c>
      <c r="H39" s="100">
        <f>VLOOKUP(C39,'7.23(FR)'!$B$7:$AY$102,13,0)</f>
        <v>38</v>
      </c>
      <c r="I39" s="100">
        <f>VLOOKUP(C39,'7.23(FR)'!$B$7:$AY$102,23,0)</f>
        <v>38</v>
      </c>
      <c r="J39" s="145"/>
    </row>
    <row r="40" spans="1:10" ht="20.100000000000001" customHeight="1" x14ac:dyDescent="0.4">
      <c r="A40" s="141"/>
      <c r="B40" s="144"/>
      <c r="C40" s="52" t="s">
        <v>38</v>
      </c>
      <c r="D40" s="122">
        <f>SUM(SMALL(D36:D39,{1,2,3}))</f>
        <v>237</v>
      </c>
      <c r="E40" s="123"/>
      <c r="F40" s="124"/>
      <c r="G40" s="122">
        <f>SUM(SMALL(G36:G39,{1,2,3}))</f>
        <v>219</v>
      </c>
      <c r="H40" s="123"/>
      <c r="I40" s="124"/>
      <c r="J40" s="146"/>
    </row>
    <row r="41" spans="1:10" ht="20.100000000000001" customHeight="1" x14ac:dyDescent="0.4">
      <c r="A41" s="157">
        <v>8</v>
      </c>
      <c r="B41" s="147" t="s">
        <v>209</v>
      </c>
      <c r="C41" s="102" t="s">
        <v>70</v>
      </c>
      <c r="D41" s="101">
        <f>VLOOKUP(C41,'7.22(1R)'!$B$7:$Y$101,24,0)</f>
        <v>73</v>
      </c>
      <c r="E41" s="101">
        <f>VLOOKUP('단체전(FR-공지)'!C41,'7.22(1R)'!$B$7:$Y$101,13,0)</f>
        <v>41</v>
      </c>
      <c r="F41" s="101">
        <f>VLOOKUP('단체전(FR-공지)'!C41,'7.22(1R)'!$B$7:$Y$101,23,0)</f>
        <v>32</v>
      </c>
      <c r="G41" s="101">
        <f>VLOOKUP(C41,'7.23(FR)'!$B$7:$AY$102,24,0)</f>
        <v>79</v>
      </c>
      <c r="H41" s="101">
        <f>VLOOKUP(C41,'7.23(FR)'!$B$7:$AY$102,13,0)</f>
        <v>38</v>
      </c>
      <c r="I41" s="101">
        <f>VLOOKUP(C41,'7.23(FR)'!$B$7:$AY$102,23,0)</f>
        <v>41</v>
      </c>
      <c r="J41" s="152">
        <f t="shared" ref="J41" si="7">SUM(D45:I45)</f>
        <v>456</v>
      </c>
    </row>
    <row r="42" spans="1:10" ht="20.100000000000001" customHeight="1" x14ac:dyDescent="0.4">
      <c r="A42" s="140"/>
      <c r="B42" s="143"/>
      <c r="C42" s="103" t="s">
        <v>72</v>
      </c>
      <c r="D42" s="99">
        <f>VLOOKUP(C42,'7.22(1R)'!$B$7:$Y$101,24,0)</f>
        <v>80</v>
      </c>
      <c r="E42" s="99">
        <f>VLOOKUP('단체전(FR-공지)'!C42,'7.22(1R)'!$B$7:$Y$101,13,0)</f>
        <v>42</v>
      </c>
      <c r="F42" s="99">
        <f>VLOOKUP('단체전(FR-공지)'!C42,'7.22(1R)'!$B$7:$Y$101,23,0)</f>
        <v>38</v>
      </c>
      <c r="G42" s="99">
        <f>VLOOKUP(C42,'7.23(FR)'!$B$7:$AY$102,24,0)</f>
        <v>73</v>
      </c>
      <c r="H42" s="99">
        <f>VLOOKUP(C42,'7.23(FR)'!$B$7:$AY$102,13,0)</f>
        <v>36</v>
      </c>
      <c r="I42" s="99">
        <f>VLOOKUP(C42,'7.23(FR)'!$B$7:$AY$102,23,0)</f>
        <v>37</v>
      </c>
      <c r="J42" s="145"/>
    </row>
    <row r="43" spans="1:10" ht="20.100000000000001" customHeight="1" x14ac:dyDescent="0.4">
      <c r="A43" s="140"/>
      <c r="B43" s="143"/>
      <c r="C43" s="103" t="s">
        <v>233</v>
      </c>
      <c r="D43" s="103">
        <f>VLOOKUP(C43,'7.22(1R)'!$B$7:$Y$101,24,0)</f>
        <v>83</v>
      </c>
      <c r="E43" s="103">
        <f>VLOOKUP('단체전(FR-공지)'!C43,'7.22(1R)'!$B$7:$Y$101,13,0)</f>
        <v>43</v>
      </c>
      <c r="F43" s="103">
        <f>VLOOKUP('단체전(FR-공지)'!C43,'7.22(1R)'!$B$7:$Y$101,23,0)</f>
        <v>40</v>
      </c>
      <c r="G43" s="103">
        <f>VLOOKUP(C43,'7.23(FR)'!$B$7:$AY$102,24,0)</f>
        <v>83</v>
      </c>
      <c r="H43" s="103">
        <f>VLOOKUP(C43,'7.23(FR)'!$B$7:$AY$102,13,0)</f>
        <v>40</v>
      </c>
      <c r="I43" s="103">
        <f>VLOOKUP(C43,'7.23(FR)'!$B$7:$AY$102,23,0)</f>
        <v>43</v>
      </c>
      <c r="J43" s="145"/>
    </row>
    <row r="44" spans="1:10" ht="20.100000000000001" customHeight="1" x14ac:dyDescent="0.4">
      <c r="A44" s="140"/>
      <c r="B44" s="143"/>
      <c r="C44" s="104" t="s">
        <v>234</v>
      </c>
      <c r="D44" s="99">
        <f>VLOOKUP(C44,'7.22(1R)'!$B$7:$Y$101,24,0)</f>
        <v>78</v>
      </c>
      <c r="E44" s="100">
        <f>VLOOKUP('단체전(FR-공지)'!C44,'7.22(1R)'!$B$7:$Y$101,13,0)</f>
        <v>36</v>
      </c>
      <c r="F44" s="100">
        <f>VLOOKUP('단체전(FR-공지)'!C44,'7.22(1R)'!$B$7:$Y$101,23,0)</f>
        <v>42</v>
      </c>
      <c r="G44" s="100">
        <f>VLOOKUP(C44,'7.23(FR)'!$B$7:$AY$102,24,0)</f>
        <v>73</v>
      </c>
      <c r="H44" s="100">
        <f>VLOOKUP(C44,'7.23(FR)'!$B$7:$AY$102,13,0)</f>
        <v>37</v>
      </c>
      <c r="I44" s="100">
        <f>VLOOKUP(C44,'7.23(FR)'!$B$7:$AY$102,23,0)</f>
        <v>36</v>
      </c>
      <c r="J44" s="145"/>
    </row>
    <row r="45" spans="1:10" ht="20.100000000000001" customHeight="1" x14ac:dyDescent="0.4">
      <c r="A45" s="141"/>
      <c r="B45" s="144"/>
      <c r="C45" s="52" t="s">
        <v>38</v>
      </c>
      <c r="D45" s="122">
        <f>SUM(SMALL(D41:D44,{1,2,3}))</f>
        <v>231</v>
      </c>
      <c r="E45" s="123"/>
      <c r="F45" s="124"/>
      <c r="G45" s="122">
        <f>SUM(SMALL(G41:G44,{1,2,3}))</f>
        <v>225</v>
      </c>
      <c r="H45" s="123"/>
      <c r="I45" s="124"/>
      <c r="J45" s="146"/>
    </row>
    <row r="46" spans="1:10" ht="20.100000000000001" customHeight="1" x14ac:dyDescent="0.4">
      <c r="A46" s="157">
        <v>9</v>
      </c>
      <c r="B46" s="147" t="s">
        <v>212</v>
      </c>
      <c r="C46" s="102" t="s">
        <v>16</v>
      </c>
      <c r="D46" s="102">
        <f>VLOOKUP(C46,'7.22(1R)'!$B$7:$Y$101,24,0)</f>
        <v>82</v>
      </c>
      <c r="E46" s="102">
        <f>VLOOKUP('단체전(FR-공지)'!C46,'7.22(1R)'!$B$7:$Y$101,13,0)</f>
        <v>45</v>
      </c>
      <c r="F46" s="102">
        <f>VLOOKUP('단체전(FR-공지)'!C46,'7.22(1R)'!$B$7:$Y$101,23,0)</f>
        <v>37</v>
      </c>
      <c r="G46" s="101">
        <f>VLOOKUP(C46,'7.23(FR)'!$B$7:$AY$102,24,0)</f>
        <v>78</v>
      </c>
      <c r="H46" s="101">
        <f>VLOOKUP(C46,'7.23(FR)'!$B$7:$AY$102,13,0)</f>
        <v>37</v>
      </c>
      <c r="I46" s="101">
        <f>VLOOKUP(C46,'7.23(FR)'!$B$7:$AY$102,23,0)</f>
        <v>41</v>
      </c>
      <c r="J46" s="152">
        <f t="shared" ref="J46" si="8">SUM(D50:I50)</f>
        <v>457</v>
      </c>
    </row>
    <row r="47" spans="1:10" ht="20.100000000000001" customHeight="1" x14ac:dyDescent="0.4">
      <c r="A47" s="140"/>
      <c r="B47" s="143"/>
      <c r="C47" s="103" t="s">
        <v>18</v>
      </c>
      <c r="D47" s="99">
        <f>VLOOKUP(C47,'7.22(1R)'!$B$7:$Y$101,24,0)</f>
        <v>75</v>
      </c>
      <c r="E47" s="99">
        <f>VLOOKUP('단체전(FR-공지)'!C47,'7.22(1R)'!$B$7:$Y$101,13,0)</f>
        <v>34</v>
      </c>
      <c r="F47" s="99">
        <f>VLOOKUP('단체전(FR-공지)'!C47,'7.22(1R)'!$B$7:$Y$101,23,0)</f>
        <v>41</v>
      </c>
      <c r="G47" s="103">
        <f>VLOOKUP(C47,'7.23(FR)'!$B$7:$AY$102,24,0)</f>
        <v>80</v>
      </c>
      <c r="H47" s="103">
        <f>VLOOKUP(C47,'7.23(FR)'!$B$7:$AY$102,13,0)</f>
        <v>40</v>
      </c>
      <c r="I47" s="103">
        <f>VLOOKUP(C47,'7.23(FR)'!$B$7:$AY$102,23,0)</f>
        <v>40</v>
      </c>
      <c r="J47" s="145"/>
    </row>
    <row r="48" spans="1:10" ht="20.100000000000001" customHeight="1" x14ac:dyDescent="0.4">
      <c r="A48" s="140"/>
      <c r="B48" s="143"/>
      <c r="C48" s="103" t="s">
        <v>21</v>
      </c>
      <c r="D48" s="99">
        <f>VLOOKUP(C48,'7.22(1R)'!$B$7:$Y$101,24,0)</f>
        <v>78</v>
      </c>
      <c r="E48" s="99">
        <f>VLOOKUP('단체전(FR-공지)'!C48,'7.22(1R)'!$B$7:$Y$101,13,0)</f>
        <v>38</v>
      </c>
      <c r="F48" s="99">
        <f>VLOOKUP('단체전(FR-공지)'!C48,'7.22(1R)'!$B$7:$Y$101,23,0)</f>
        <v>40</v>
      </c>
      <c r="G48" s="99">
        <f>VLOOKUP(C48,'7.23(FR)'!$B$7:$AY$102,24,0)</f>
        <v>74</v>
      </c>
      <c r="H48" s="99">
        <f>VLOOKUP(C48,'7.23(FR)'!$B$7:$AY$102,13,0)</f>
        <v>37</v>
      </c>
      <c r="I48" s="99">
        <f>VLOOKUP(C48,'7.23(FR)'!$B$7:$AY$102,23,0)</f>
        <v>37</v>
      </c>
      <c r="J48" s="145"/>
    </row>
    <row r="49" spans="1:10" ht="20.100000000000001" customHeight="1" x14ac:dyDescent="0.4">
      <c r="A49" s="140"/>
      <c r="B49" s="143"/>
      <c r="C49" s="104" t="s">
        <v>22</v>
      </c>
      <c r="D49" s="99">
        <f>VLOOKUP(C49,'7.22(1R)'!$B$7:$Y$101,24,0)</f>
        <v>75</v>
      </c>
      <c r="E49" s="100">
        <f>VLOOKUP('단체전(FR-공지)'!C49,'7.22(1R)'!$B$7:$Y$101,13,0)</f>
        <v>36</v>
      </c>
      <c r="F49" s="100">
        <f>VLOOKUP('단체전(FR-공지)'!C49,'7.22(1R)'!$B$7:$Y$101,23,0)</f>
        <v>39</v>
      </c>
      <c r="G49" s="100">
        <f>VLOOKUP(C49,'7.23(FR)'!$B$7:$AY$102,24,0)</f>
        <v>77</v>
      </c>
      <c r="H49" s="100">
        <f>VLOOKUP(C49,'7.23(FR)'!$B$7:$AY$102,13,0)</f>
        <v>37</v>
      </c>
      <c r="I49" s="100">
        <f>VLOOKUP(C49,'7.23(FR)'!$B$7:$AY$102,23,0)</f>
        <v>40</v>
      </c>
      <c r="J49" s="145"/>
    </row>
    <row r="50" spans="1:10" ht="20.100000000000001" customHeight="1" x14ac:dyDescent="0.4">
      <c r="A50" s="141"/>
      <c r="B50" s="144"/>
      <c r="C50" s="52" t="s">
        <v>38</v>
      </c>
      <c r="D50" s="122">
        <f>SUM(SMALL(D46:D49,{1,2,3}))</f>
        <v>228</v>
      </c>
      <c r="E50" s="123"/>
      <c r="F50" s="124"/>
      <c r="G50" s="122">
        <f>SUM(SMALL(G46:G49,{1,2,3}))</f>
        <v>229</v>
      </c>
      <c r="H50" s="123"/>
      <c r="I50" s="124"/>
      <c r="J50" s="146"/>
    </row>
    <row r="51" spans="1:10" ht="20.100000000000001" customHeight="1" x14ac:dyDescent="0.4">
      <c r="A51" s="157">
        <v>10</v>
      </c>
      <c r="B51" s="147" t="s">
        <v>191</v>
      </c>
      <c r="C51" s="102" t="s">
        <v>221</v>
      </c>
      <c r="D51" s="101">
        <f>VLOOKUP(C51,'7.22(1R)'!$B$7:$Y$101,24,0)</f>
        <v>80</v>
      </c>
      <c r="E51" s="101">
        <f>VLOOKUP('단체전(FR-공지)'!C51,'7.22(1R)'!$B$7:$Y$101,13,0)</f>
        <v>38</v>
      </c>
      <c r="F51" s="101">
        <f>VLOOKUP('단체전(FR-공지)'!C51,'7.22(1R)'!$B$7:$Y$101,23,0)</f>
        <v>42</v>
      </c>
      <c r="G51" s="101">
        <f>VLOOKUP(C51,'7.23(FR)'!$B$7:$AY$102,24,0)</f>
        <v>76</v>
      </c>
      <c r="H51" s="101">
        <f>VLOOKUP(C51,'7.23(FR)'!$B$7:$AY$102,13,0)</f>
        <v>41</v>
      </c>
      <c r="I51" s="101">
        <f>VLOOKUP(C51,'7.23(FR)'!$B$7:$AY$102,23,0)</f>
        <v>35</v>
      </c>
      <c r="J51" s="152">
        <f>SUM(D55:I55)</f>
        <v>461</v>
      </c>
    </row>
    <row r="52" spans="1:10" ht="20.100000000000001" customHeight="1" x14ac:dyDescent="0.4">
      <c r="A52" s="140"/>
      <c r="B52" s="143"/>
      <c r="C52" s="103" t="s">
        <v>222</v>
      </c>
      <c r="D52" s="103">
        <f>VLOOKUP(C52,'7.22(1R)'!$B$7:$Y$101,24,0)</f>
        <v>83</v>
      </c>
      <c r="E52" s="103">
        <f>VLOOKUP('단체전(FR-공지)'!C52,'7.22(1R)'!$B$7:$Y$101,13,0)</f>
        <v>43</v>
      </c>
      <c r="F52" s="103">
        <f>VLOOKUP('단체전(FR-공지)'!C52,'7.22(1R)'!$B$7:$Y$101,23,0)</f>
        <v>40</v>
      </c>
      <c r="G52" s="99">
        <f>VLOOKUP(C52,'7.23(FR)'!$B$7:$AY$102,24,0)</f>
        <v>80</v>
      </c>
      <c r="H52" s="99">
        <f>VLOOKUP(C52,'7.23(FR)'!$B$7:$AY$102,13,0)</f>
        <v>43</v>
      </c>
      <c r="I52" s="99">
        <f>VLOOKUP(C52,'7.23(FR)'!$B$7:$AY$102,23,0)</f>
        <v>37</v>
      </c>
      <c r="J52" s="145"/>
    </row>
    <row r="53" spans="1:10" ht="20.100000000000001" customHeight="1" x14ac:dyDescent="0.4">
      <c r="A53" s="140"/>
      <c r="B53" s="143"/>
      <c r="C53" s="103" t="s">
        <v>25</v>
      </c>
      <c r="D53" s="99">
        <f>VLOOKUP(C53,'7.22(1R)'!$B$7:$Y$101,24,0)</f>
        <v>73</v>
      </c>
      <c r="E53" s="99">
        <f>VLOOKUP('단체전(FR-공지)'!C53,'7.22(1R)'!$B$7:$Y$101,13,0)</f>
        <v>36</v>
      </c>
      <c r="F53" s="99">
        <f>VLOOKUP('단체전(FR-공지)'!C53,'7.22(1R)'!$B$7:$Y$101,23,0)</f>
        <v>37</v>
      </c>
      <c r="G53" s="103">
        <f>VLOOKUP(C53,'7.23(FR)'!$B$7:$AY$102,24,0)</f>
        <v>81</v>
      </c>
      <c r="H53" s="103">
        <f>VLOOKUP(C53,'7.23(FR)'!$B$7:$AY$102,13,0)</f>
        <v>41</v>
      </c>
      <c r="I53" s="103">
        <f>VLOOKUP(C53,'7.23(FR)'!$B$7:$AY$102,23,0)</f>
        <v>40</v>
      </c>
      <c r="J53" s="145"/>
    </row>
    <row r="54" spans="1:10" ht="20.100000000000001" customHeight="1" x14ac:dyDescent="0.4">
      <c r="A54" s="140"/>
      <c r="B54" s="143"/>
      <c r="C54" s="104" t="s">
        <v>26</v>
      </c>
      <c r="D54" s="99">
        <f>VLOOKUP(C54,'7.22(1R)'!$B$7:$Y$101,24,0)</f>
        <v>77</v>
      </c>
      <c r="E54" s="99">
        <f>VLOOKUP('단체전(FR-공지)'!C54,'7.22(1R)'!$B$7:$Y$101,13,0)</f>
        <v>38</v>
      </c>
      <c r="F54" s="99">
        <f>VLOOKUP('단체전(FR-공지)'!C54,'7.22(1R)'!$B$7:$Y$101,23,0)</f>
        <v>39</v>
      </c>
      <c r="G54" s="100">
        <f>VLOOKUP(C54,'7.23(FR)'!$B$7:$AY$102,24,0)</f>
        <v>75</v>
      </c>
      <c r="H54" s="100">
        <f>VLOOKUP(C54,'7.23(FR)'!$B$7:$AY$102,13,0)</f>
        <v>36</v>
      </c>
      <c r="I54" s="100">
        <f>VLOOKUP(C54,'7.23(FR)'!$B$7:$AY$102,23,0)</f>
        <v>39</v>
      </c>
      <c r="J54" s="145"/>
    </row>
    <row r="55" spans="1:10" ht="20.100000000000001" customHeight="1" x14ac:dyDescent="0.4">
      <c r="A55" s="141"/>
      <c r="B55" s="144"/>
      <c r="C55" s="52" t="s">
        <v>38</v>
      </c>
      <c r="D55" s="122">
        <f>SUM(SMALL(D51:D54,{1,2,3}))</f>
        <v>230</v>
      </c>
      <c r="E55" s="123"/>
      <c r="F55" s="124"/>
      <c r="G55" s="122">
        <f>SUM(SMALL(G51:G54,{1,2,3}))</f>
        <v>231</v>
      </c>
      <c r="H55" s="123"/>
      <c r="I55" s="124"/>
      <c r="J55" s="146"/>
    </row>
    <row r="56" spans="1:10" ht="20.100000000000001" customHeight="1" x14ac:dyDescent="0.4">
      <c r="A56" s="157">
        <v>11</v>
      </c>
      <c r="B56" s="147" t="s">
        <v>207</v>
      </c>
      <c r="C56" s="102" t="s">
        <v>19</v>
      </c>
      <c r="D56" s="101">
        <f>VLOOKUP(C56,'7.22(1R)'!$B$7:$Y$101,24,0)</f>
        <v>82</v>
      </c>
      <c r="E56" s="101">
        <f>VLOOKUP('단체전(FR-공지)'!C56,'7.22(1R)'!$B$7:$Y$101,13,0)</f>
        <v>42</v>
      </c>
      <c r="F56" s="101">
        <f>VLOOKUP('단체전(FR-공지)'!C56,'7.22(1R)'!$B$7:$Y$101,23,0)</f>
        <v>40</v>
      </c>
      <c r="G56" s="101">
        <f>VLOOKUP(C56,'7.23(FR)'!$B$7:$AY$102,24,0)</f>
        <v>77</v>
      </c>
      <c r="H56" s="101">
        <f>VLOOKUP(C56,'7.23(FR)'!$B$7:$AY$102,13,0)</f>
        <v>38</v>
      </c>
      <c r="I56" s="101">
        <f>VLOOKUP(C56,'7.23(FR)'!$B$7:$AY$102,23,0)</f>
        <v>39</v>
      </c>
      <c r="J56" s="152">
        <f t="shared" ref="J56" si="9">SUM(D60:I60)</f>
        <v>461</v>
      </c>
    </row>
    <row r="57" spans="1:10" ht="20.100000000000001" customHeight="1" x14ac:dyDescent="0.4">
      <c r="A57" s="140"/>
      <c r="B57" s="143"/>
      <c r="C57" s="103" t="s">
        <v>17</v>
      </c>
      <c r="D57" s="99">
        <f>VLOOKUP(C57,'7.22(1R)'!$B$7:$Y$101,24,0)</f>
        <v>70</v>
      </c>
      <c r="E57" s="99">
        <f>VLOOKUP('단체전(FR-공지)'!C57,'7.22(1R)'!$B$7:$Y$101,13,0)</f>
        <v>33</v>
      </c>
      <c r="F57" s="99">
        <f>VLOOKUP('단체전(FR-공지)'!C57,'7.22(1R)'!$B$7:$Y$101,23,0)</f>
        <v>37</v>
      </c>
      <c r="G57" s="99">
        <f>VLOOKUP(C57,'7.23(FR)'!$B$7:$AY$102,24,0)</f>
        <v>74</v>
      </c>
      <c r="H57" s="99">
        <f>VLOOKUP(C57,'7.23(FR)'!$B$7:$AY$102,13,0)</f>
        <v>37</v>
      </c>
      <c r="I57" s="99">
        <f>VLOOKUP(C57,'7.23(FR)'!$B$7:$AY$102,23,0)</f>
        <v>37</v>
      </c>
      <c r="J57" s="145"/>
    </row>
    <row r="58" spans="1:10" ht="20.100000000000001" customHeight="1" x14ac:dyDescent="0.4">
      <c r="A58" s="140"/>
      <c r="B58" s="143"/>
      <c r="C58" s="103" t="s">
        <v>227</v>
      </c>
      <c r="D58" s="103">
        <f>VLOOKUP(C58,'7.22(1R)'!$B$7:$Y$101,24,0)</f>
        <v>86</v>
      </c>
      <c r="E58" s="103">
        <f>VLOOKUP('단체전(FR-공지)'!C58,'7.22(1R)'!$B$7:$Y$101,13,0)</f>
        <v>43</v>
      </c>
      <c r="F58" s="103">
        <f>VLOOKUP('단체전(FR-공지)'!C58,'7.22(1R)'!$B$7:$Y$101,23,0)</f>
        <v>43</v>
      </c>
      <c r="G58" s="99">
        <f>VLOOKUP(C58,'7.23(FR)'!$B$7:$AY$102,24,0)</f>
        <v>80</v>
      </c>
      <c r="H58" s="99">
        <f>VLOOKUP(C58,'7.23(FR)'!$B$7:$AY$102,13,0)</f>
        <v>39</v>
      </c>
      <c r="I58" s="99">
        <f>VLOOKUP(C58,'7.23(FR)'!$B$7:$AY$102,23,0)</f>
        <v>41</v>
      </c>
      <c r="J58" s="145"/>
    </row>
    <row r="59" spans="1:10" ht="20.100000000000001" customHeight="1" x14ac:dyDescent="0.4">
      <c r="A59" s="140"/>
      <c r="B59" s="143"/>
      <c r="C59" s="104" t="s">
        <v>228</v>
      </c>
      <c r="D59" s="99">
        <f>VLOOKUP(C59,'7.22(1R)'!$B$7:$Y$101,24,0)</f>
        <v>78</v>
      </c>
      <c r="E59" s="100">
        <f>VLOOKUP('단체전(FR-공지)'!C59,'7.22(1R)'!$B$7:$Y$101,13,0)</f>
        <v>40</v>
      </c>
      <c r="F59" s="100">
        <f>VLOOKUP('단체전(FR-공지)'!C59,'7.22(1R)'!$B$7:$Y$101,23,0)</f>
        <v>38</v>
      </c>
      <c r="G59" s="104">
        <f>VLOOKUP(C59,'7.23(FR)'!$B$7:$AY$102,24,0)</f>
        <v>85</v>
      </c>
      <c r="H59" s="104">
        <f>VLOOKUP(C59,'7.23(FR)'!$B$7:$AY$102,13,0)</f>
        <v>45</v>
      </c>
      <c r="I59" s="104">
        <f>VLOOKUP(C59,'7.23(FR)'!$B$7:$AY$102,23,0)</f>
        <v>40</v>
      </c>
      <c r="J59" s="145"/>
    </row>
    <row r="60" spans="1:10" ht="20.100000000000001" customHeight="1" x14ac:dyDescent="0.4">
      <c r="A60" s="141"/>
      <c r="B60" s="144"/>
      <c r="C60" s="52" t="s">
        <v>38</v>
      </c>
      <c r="D60" s="122">
        <f>SUM(SMALL(D56:D59,{1,2,3}))</f>
        <v>230</v>
      </c>
      <c r="E60" s="123"/>
      <c r="F60" s="124"/>
      <c r="G60" s="122">
        <f>SUM(SMALL(G56:G59,{1,2,3}))</f>
        <v>231</v>
      </c>
      <c r="H60" s="123"/>
      <c r="I60" s="124"/>
      <c r="J60" s="146"/>
    </row>
    <row r="61" spans="1:10" ht="20.100000000000001" customHeight="1" x14ac:dyDescent="0.4">
      <c r="A61" s="157">
        <v>12</v>
      </c>
      <c r="B61" s="147" t="s">
        <v>217</v>
      </c>
      <c r="C61" s="102" t="s">
        <v>28</v>
      </c>
      <c r="D61" s="101">
        <f>VLOOKUP(C61,'7.22(1R)'!$B$7:$Y$101,24,0)</f>
        <v>77</v>
      </c>
      <c r="E61" s="101">
        <f>VLOOKUP('단체전(FR-공지)'!C61,'7.22(1R)'!$B$7:$Y$101,13,0)</f>
        <v>35</v>
      </c>
      <c r="F61" s="101">
        <f>VLOOKUP('단체전(FR-공지)'!C61,'7.22(1R)'!$B$7:$Y$101,23,0)</f>
        <v>42</v>
      </c>
      <c r="G61" s="102">
        <f>VLOOKUP(C61,'7.23(FR)'!$B$7:$AY$102,24,0)</f>
        <v>82</v>
      </c>
      <c r="H61" s="102">
        <f>VLOOKUP(C61,'7.23(FR)'!$B$7:$AY$102,13,0)</f>
        <v>45</v>
      </c>
      <c r="I61" s="102">
        <f>VLOOKUP(C61,'7.23(FR)'!$B$7:$AY$102,23,0)</f>
        <v>37</v>
      </c>
      <c r="J61" s="152">
        <f t="shared" ref="J61" si="10">SUM(D65:I65)</f>
        <v>465</v>
      </c>
    </row>
    <row r="62" spans="1:10" ht="20.100000000000001" customHeight="1" x14ac:dyDescent="0.4">
      <c r="A62" s="140"/>
      <c r="B62" s="143"/>
      <c r="C62" s="103" t="s">
        <v>15</v>
      </c>
      <c r="D62" s="99">
        <f>VLOOKUP(C62,'7.22(1R)'!$B$7:$Y$101,24,0)</f>
        <v>78</v>
      </c>
      <c r="E62" s="99">
        <f>VLOOKUP('단체전(FR-공지)'!C62,'7.22(1R)'!$B$7:$Y$101,13,0)</f>
        <v>38</v>
      </c>
      <c r="F62" s="99">
        <f>VLOOKUP('단체전(FR-공지)'!C62,'7.22(1R)'!$B$7:$Y$101,23,0)</f>
        <v>40</v>
      </c>
      <c r="G62" s="99">
        <f>VLOOKUP(C62,'7.23(FR)'!$B$7:$AY$102,24,0)</f>
        <v>77</v>
      </c>
      <c r="H62" s="99">
        <f>VLOOKUP(C62,'7.23(FR)'!$B$7:$AY$102,13,0)</f>
        <v>37</v>
      </c>
      <c r="I62" s="99">
        <f>VLOOKUP(C62,'7.23(FR)'!$B$7:$AY$102,23,0)</f>
        <v>40</v>
      </c>
      <c r="J62" s="145"/>
    </row>
    <row r="63" spans="1:10" ht="20.100000000000001" customHeight="1" x14ac:dyDescent="0.4">
      <c r="A63" s="140"/>
      <c r="B63" s="143"/>
      <c r="C63" s="103" t="s">
        <v>14</v>
      </c>
      <c r="D63" s="103">
        <f>VLOOKUP(C63,'7.22(1R)'!$B$7:$Y$101,24,0)</f>
        <v>81</v>
      </c>
      <c r="E63" s="103">
        <f>VLOOKUP('단체전(FR-공지)'!C63,'7.22(1R)'!$B$7:$Y$101,13,0)</f>
        <v>40</v>
      </c>
      <c r="F63" s="103">
        <f>VLOOKUP('단체전(FR-공지)'!C63,'7.22(1R)'!$B$7:$Y$101,23,0)</f>
        <v>41</v>
      </c>
      <c r="G63" s="99">
        <f>VLOOKUP(C63,'7.23(FR)'!$B$7:$AY$102,24,0)</f>
        <v>79</v>
      </c>
      <c r="H63" s="99">
        <f>VLOOKUP(C63,'7.23(FR)'!$B$7:$AY$102,13,0)</f>
        <v>38</v>
      </c>
      <c r="I63" s="99">
        <f>VLOOKUP(C63,'7.23(FR)'!$B$7:$AY$102,23,0)</f>
        <v>41</v>
      </c>
      <c r="J63" s="145"/>
    </row>
    <row r="64" spans="1:10" ht="20.100000000000001" customHeight="1" x14ac:dyDescent="0.4">
      <c r="A64" s="140"/>
      <c r="B64" s="143"/>
      <c r="C64" s="104" t="s">
        <v>74</v>
      </c>
      <c r="D64" s="99">
        <f>VLOOKUP(C64,'7.22(1R)'!$B$7:$Y$101,24,0)</f>
        <v>73</v>
      </c>
      <c r="E64" s="100">
        <f>VLOOKUP('단체전(FR-공지)'!C64,'7.22(1R)'!$B$7:$Y$101,13,0)</f>
        <v>37</v>
      </c>
      <c r="F64" s="100">
        <f>VLOOKUP('단체전(FR-공지)'!C64,'7.22(1R)'!$B$7:$Y$101,23,0)</f>
        <v>36</v>
      </c>
      <c r="G64" s="100">
        <f>VLOOKUP(C64,'7.23(FR)'!$B$7:$AY$102,24,0)</f>
        <v>81</v>
      </c>
      <c r="H64" s="100">
        <f>VLOOKUP(C64,'7.23(FR)'!$B$7:$AY$102,13,0)</f>
        <v>42</v>
      </c>
      <c r="I64" s="100">
        <f>VLOOKUP(C64,'7.23(FR)'!$B$7:$AY$102,23,0)</f>
        <v>39</v>
      </c>
      <c r="J64" s="145"/>
    </row>
    <row r="65" spans="1:10" ht="20.100000000000001" customHeight="1" x14ac:dyDescent="0.4">
      <c r="A65" s="141"/>
      <c r="B65" s="144"/>
      <c r="C65" s="52" t="s">
        <v>38</v>
      </c>
      <c r="D65" s="122">
        <f>SUM(SMALL(D61:D64,{1,2,3}))</f>
        <v>228</v>
      </c>
      <c r="E65" s="123"/>
      <c r="F65" s="124"/>
      <c r="G65" s="122">
        <f>SUM(SMALL(G61:G64,{1,2,3}))</f>
        <v>237</v>
      </c>
      <c r="H65" s="123"/>
      <c r="I65" s="124"/>
      <c r="J65" s="146"/>
    </row>
    <row r="66" spans="1:10" ht="20.100000000000001" customHeight="1" x14ac:dyDescent="0.4">
      <c r="A66" s="140">
        <v>13</v>
      </c>
      <c r="B66" s="143" t="s">
        <v>96</v>
      </c>
      <c r="C66" s="103" t="s">
        <v>255</v>
      </c>
      <c r="D66" s="103">
        <f>VLOOKUP(C66,'7.22(1R)'!$B$7:$Y$101,24,0)</f>
        <v>89</v>
      </c>
      <c r="E66" s="103">
        <f>VLOOKUP('단체전(FR-공지)'!C66,'7.22(1R)'!$B$7:$Y$101,13,0)</f>
        <v>41</v>
      </c>
      <c r="F66" s="103">
        <f>VLOOKUP('단체전(FR-공지)'!C66,'7.22(1R)'!$B$7:$Y$101,23,0)</f>
        <v>48</v>
      </c>
      <c r="G66" s="99">
        <f>VLOOKUP(C66,'7.23(FR)'!$B$7:$AY$102,24,0)</f>
        <v>83</v>
      </c>
      <c r="H66" s="99">
        <f>VLOOKUP(C66,'7.23(FR)'!$B$7:$AY$102,13,0)</f>
        <v>42</v>
      </c>
      <c r="I66" s="99">
        <f>VLOOKUP(C66,'7.23(FR)'!$B$7:$AY$102,23,0)</f>
        <v>41</v>
      </c>
      <c r="J66" s="145">
        <f t="shared" ref="J66" si="11">SUM(D70:I70)</f>
        <v>467</v>
      </c>
    </row>
    <row r="67" spans="1:10" ht="20.100000000000001" customHeight="1" x14ac:dyDescent="0.4">
      <c r="A67" s="140"/>
      <c r="B67" s="143"/>
      <c r="C67" s="103" t="s">
        <v>69</v>
      </c>
      <c r="D67" s="99">
        <f>VLOOKUP(C67,'7.22(1R)'!$B$7:$Y$101,24,0)</f>
        <v>77</v>
      </c>
      <c r="E67" s="99">
        <f>VLOOKUP('단체전(FR-공지)'!C67,'7.22(1R)'!$B$7:$Y$101,13,0)</f>
        <v>38</v>
      </c>
      <c r="F67" s="99">
        <f>VLOOKUP('단체전(FR-공지)'!C67,'7.22(1R)'!$B$7:$Y$101,23,0)</f>
        <v>39</v>
      </c>
      <c r="G67" s="99">
        <f>VLOOKUP(C67,'7.23(FR)'!$B$7:$AY$102,24,0)</f>
        <v>78</v>
      </c>
      <c r="H67" s="99">
        <f>VLOOKUP(C67,'7.23(FR)'!$B$7:$AY$102,13,0)</f>
        <v>42</v>
      </c>
      <c r="I67" s="99">
        <f>VLOOKUP(C67,'7.23(FR)'!$B$7:$AY$102,23,0)</f>
        <v>36</v>
      </c>
      <c r="J67" s="145"/>
    </row>
    <row r="68" spans="1:10" ht="20.100000000000001" customHeight="1" x14ac:dyDescent="0.4">
      <c r="A68" s="140"/>
      <c r="B68" s="143"/>
      <c r="C68" s="103" t="s">
        <v>256</v>
      </c>
      <c r="D68" s="99">
        <f>VLOOKUP(C68,'7.22(1R)'!$B$7:$Y$101,24,0)</f>
        <v>77</v>
      </c>
      <c r="E68" s="99">
        <f>VLOOKUP('단체전(FR-공지)'!C68,'7.22(1R)'!$B$7:$Y$101,13,0)</f>
        <v>36</v>
      </c>
      <c r="F68" s="99">
        <f>VLOOKUP('단체전(FR-공지)'!C68,'7.22(1R)'!$B$7:$Y$101,23,0)</f>
        <v>41</v>
      </c>
      <c r="G68" s="103">
        <f>VLOOKUP(C68,'7.23(FR)'!$B$7:$AY$102,24,0)</f>
        <v>86</v>
      </c>
      <c r="H68" s="103">
        <f>VLOOKUP(C68,'7.23(FR)'!$B$7:$AY$102,13,0)</f>
        <v>44</v>
      </c>
      <c r="I68" s="103">
        <f>VLOOKUP(C68,'7.23(FR)'!$B$7:$AY$102,23,0)</f>
        <v>42</v>
      </c>
      <c r="J68" s="145"/>
    </row>
    <row r="69" spans="1:10" ht="20.100000000000001" customHeight="1" x14ac:dyDescent="0.4">
      <c r="A69" s="140"/>
      <c r="B69" s="143"/>
      <c r="C69" s="104" t="s">
        <v>93</v>
      </c>
      <c r="D69" s="99">
        <f>VLOOKUP(C69,'7.22(1R)'!$B$7:$Y$101,24,0)</f>
        <v>76</v>
      </c>
      <c r="E69" s="100">
        <f>VLOOKUP('단체전(FR-공지)'!C69,'7.22(1R)'!$B$7:$Y$101,13,0)</f>
        <v>36</v>
      </c>
      <c r="F69" s="100">
        <f>VLOOKUP('단체전(FR-공지)'!C69,'7.22(1R)'!$B$7:$Y$101,23,0)</f>
        <v>40</v>
      </c>
      <c r="G69" s="100">
        <f>VLOOKUP(C69,'7.23(FR)'!$B$7:$AY$102,24,0)</f>
        <v>76</v>
      </c>
      <c r="H69" s="100">
        <f>VLOOKUP(C69,'7.23(FR)'!$B$7:$AY$102,13,0)</f>
        <v>37</v>
      </c>
      <c r="I69" s="100">
        <f>VLOOKUP(C69,'7.23(FR)'!$B$7:$AY$102,23,0)</f>
        <v>39</v>
      </c>
      <c r="J69" s="145"/>
    </row>
    <row r="70" spans="1:10" ht="20.100000000000001" customHeight="1" thickBot="1" x14ac:dyDescent="0.45">
      <c r="A70" s="141"/>
      <c r="B70" s="144"/>
      <c r="C70" s="52" t="s">
        <v>38</v>
      </c>
      <c r="D70" s="122">
        <f>SUM(SMALL(D66:D69,{1,2,3}))</f>
        <v>230</v>
      </c>
      <c r="E70" s="123"/>
      <c r="F70" s="124"/>
      <c r="G70" s="122">
        <f>SUM(SMALL(G66:G69,{1,2,3}))</f>
        <v>237</v>
      </c>
      <c r="H70" s="123"/>
      <c r="I70" s="124"/>
      <c r="J70" s="146"/>
    </row>
    <row r="71" spans="1:10" ht="20.100000000000001" customHeight="1" thickTop="1" x14ac:dyDescent="0.4">
      <c r="A71" s="139">
        <v>14</v>
      </c>
      <c r="B71" s="147" t="s">
        <v>208</v>
      </c>
      <c r="C71" s="102" t="s">
        <v>229</v>
      </c>
      <c r="D71" s="101">
        <f>VLOOKUP(C71,'7.22(1R)'!$B$7:$Y$101,24,0)</f>
        <v>76</v>
      </c>
      <c r="E71" s="101">
        <f>VLOOKUP('단체전(FR-공지)'!C71,'7.22(1R)'!$B$7:$Y$101,13,0)</f>
        <v>36</v>
      </c>
      <c r="F71" s="101">
        <f>VLOOKUP('단체전(FR-공지)'!C71,'7.22(1R)'!$B$7:$Y$101,23,0)</f>
        <v>40</v>
      </c>
      <c r="G71" s="99">
        <f>VLOOKUP(C71,'7.23(FR)'!$B$7:$AY$102,24,0)</f>
        <v>81</v>
      </c>
      <c r="H71" s="99">
        <f>VLOOKUP(C71,'7.23(FR)'!$B$7:$AY$102,13,0)</f>
        <v>41</v>
      </c>
      <c r="I71" s="99">
        <f>VLOOKUP(C71,'7.23(FR)'!$B$7:$AY$102,23,0)</f>
        <v>40</v>
      </c>
      <c r="J71" s="145">
        <f t="shared" ref="J71" si="12">SUM(D75:I75)</f>
        <v>469</v>
      </c>
    </row>
    <row r="72" spans="1:10" ht="20.100000000000001" customHeight="1" x14ac:dyDescent="0.4">
      <c r="A72" s="140"/>
      <c r="B72" s="143"/>
      <c r="C72" s="103" t="s">
        <v>230</v>
      </c>
      <c r="D72" s="99">
        <f>VLOOKUP(C72,'7.22(1R)'!$B$7:$Y$101,24,0)</f>
        <v>77</v>
      </c>
      <c r="E72" s="99">
        <f>VLOOKUP('단체전(FR-공지)'!C72,'7.22(1R)'!$B$7:$Y$101,13,0)</f>
        <v>40</v>
      </c>
      <c r="F72" s="99">
        <f>VLOOKUP('단체전(FR-공지)'!C72,'7.22(1R)'!$B$7:$Y$101,23,0)</f>
        <v>37</v>
      </c>
      <c r="G72" s="99">
        <f>VLOOKUP(C72,'7.23(FR)'!$B$7:$AY$102,24,0)</f>
        <v>77</v>
      </c>
      <c r="H72" s="99">
        <f>VLOOKUP(C72,'7.23(FR)'!$B$7:$AY$102,13,0)</f>
        <v>34</v>
      </c>
      <c r="I72" s="99">
        <f>VLOOKUP(C72,'7.23(FR)'!$B$7:$AY$102,23,0)</f>
        <v>43</v>
      </c>
      <c r="J72" s="145"/>
    </row>
    <row r="73" spans="1:10" ht="20.100000000000001" customHeight="1" x14ac:dyDescent="0.4">
      <c r="A73" s="140"/>
      <c r="B73" s="143"/>
      <c r="C73" s="103" t="s">
        <v>231</v>
      </c>
      <c r="D73" s="99">
        <f>VLOOKUP(C73,'7.22(1R)'!$B$7:$Y$101,24,0)</f>
        <v>80</v>
      </c>
      <c r="E73" s="99">
        <f>VLOOKUP('단체전(FR-공지)'!C73,'7.22(1R)'!$B$7:$Y$101,13,0)</f>
        <v>41</v>
      </c>
      <c r="F73" s="99">
        <f>VLOOKUP('단체전(FR-공지)'!C73,'7.22(1R)'!$B$7:$Y$101,23,0)</f>
        <v>39</v>
      </c>
      <c r="G73" s="103">
        <f>VLOOKUP(C73,'7.23(FR)'!$B$7:$AY$102,24,0)</f>
        <v>86</v>
      </c>
      <c r="H73" s="103">
        <f>VLOOKUP(C73,'7.23(FR)'!$B$7:$AY$102,13,0)</f>
        <v>47</v>
      </c>
      <c r="I73" s="103">
        <f>VLOOKUP(C73,'7.23(FR)'!$B$7:$AY$102,23,0)</f>
        <v>39</v>
      </c>
      <c r="J73" s="145"/>
    </row>
    <row r="74" spans="1:10" ht="20.100000000000001" customHeight="1" x14ac:dyDescent="0.4">
      <c r="A74" s="140"/>
      <c r="B74" s="143"/>
      <c r="C74" s="104" t="s">
        <v>232</v>
      </c>
      <c r="D74" s="103">
        <f>VLOOKUP(C74,'7.22(1R)'!$B$7:$Y$101,24,0)</f>
        <v>81</v>
      </c>
      <c r="E74" s="104">
        <f>VLOOKUP('단체전(FR-공지)'!C74,'7.22(1R)'!$B$7:$Y$101,13,0)</f>
        <v>41</v>
      </c>
      <c r="F74" s="104">
        <f>VLOOKUP('단체전(FR-공지)'!C74,'7.22(1R)'!$B$7:$Y$101,23,0)</f>
        <v>40</v>
      </c>
      <c r="G74" s="100">
        <f>VLOOKUP(C74,'7.23(FR)'!$B$7:$AY$102,24,0)</f>
        <v>78</v>
      </c>
      <c r="H74" s="100">
        <f>VLOOKUP(C74,'7.23(FR)'!$B$7:$AY$102,13,0)</f>
        <v>38</v>
      </c>
      <c r="I74" s="100">
        <f>VLOOKUP(C74,'7.23(FR)'!$B$7:$AY$102,23,0)</f>
        <v>40</v>
      </c>
      <c r="J74" s="145"/>
    </row>
    <row r="75" spans="1:10" ht="20.100000000000001" customHeight="1" x14ac:dyDescent="0.4">
      <c r="A75" s="141"/>
      <c r="B75" s="144"/>
      <c r="C75" s="52" t="s">
        <v>38</v>
      </c>
      <c r="D75" s="122">
        <f>SUM(SMALL(D71:D74,{1,2,3}))</f>
        <v>233</v>
      </c>
      <c r="E75" s="123"/>
      <c r="F75" s="124"/>
      <c r="G75" s="122">
        <f>SUM(SMALL(G71:G74,{1,2,3}))</f>
        <v>236</v>
      </c>
      <c r="H75" s="123"/>
      <c r="I75" s="124"/>
      <c r="J75" s="146"/>
    </row>
    <row r="76" spans="1:10" ht="20.100000000000001" customHeight="1" x14ac:dyDescent="0.4">
      <c r="A76" s="157">
        <v>15</v>
      </c>
      <c r="B76" s="147" t="s">
        <v>220</v>
      </c>
      <c r="C76" s="102" t="s">
        <v>24</v>
      </c>
      <c r="D76" s="101">
        <f>VLOOKUP(C76,'7.22(1R)'!$B$7:$Y$101,24,0)</f>
        <v>78</v>
      </c>
      <c r="E76" s="101">
        <f>VLOOKUP('단체전(FR-공지)'!C76,'7.22(1R)'!$B$7:$Y$101,13,0)</f>
        <v>38</v>
      </c>
      <c r="F76" s="101">
        <f>VLOOKUP('단체전(FR-공지)'!C76,'7.22(1R)'!$B$7:$Y$101,23,0)</f>
        <v>40</v>
      </c>
      <c r="G76" s="101">
        <f>VLOOKUP(C76,'7.23(FR)'!$B$7:$AY$102,24,0)</f>
        <v>80</v>
      </c>
      <c r="H76" s="101">
        <f>VLOOKUP(C76,'7.23(FR)'!$B$7:$AY$102,13,0)</f>
        <v>36</v>
      </c>
      <c r="I76" s="101">
        <f>VLOOKUP(C76,'7.23(FR)'!$B$7:$AY$102,23,0)</f>
        <v>44</v>
      </c>
      <c r="J76" s="152">
        <f>SUM(D80:I80)</f>
        <v>474</v>
      </c>
    </row>
    <row r="77" spans="1:10" ht="20.100000000000001" customHeight="1" x14ac:dyDescent="0.4">
      <c r="A77" s="140"/>
      <c r="B77" s="143"/>
      <c r="C77" s="103" t="s">
        <v>29</v>
      </c>
      <c r="D77" s="99">
        <f>VLOOKUP(C77,'7.22(1R)'!$B$7:$Y$101,24,0)</f>
        <v>75</v>
      </c>
      <c r="E77" s="99">
        <f>VLOOKUP('단체전(FR-공지)'!C77,'7.22(1R)'!$B$7:$Y$101,13,0)</f>
        <v>36</v>
      </c>
      <c r="F77" s="99">
        <f>VLOOKUP('단체전(FR-공지)'!C77,'7.22(1R)'!$B$7:$Y$101,23,0)</f>
        <v>39</v>
      </c>
      <c r="G77" s="99">
        <f>VLOOKUP(C77,'7.23(FR)'!$B$7:$AY$102,24,0)</f>
        <v>84</v>
      </c>
      <c r="H77" s="99">
        <f>VLOOKUP(C77,'7.23(FR)'!$B$7:$AY$102,13,0)</f>
        <v>45</v>
      </c>
      <c r="I77" s="99">
        <f>VLOOKUP(C77,'7.23(FR)'!$B$7:$AY$102,23,0)</f>
        <v>39</v>
      </c>
      <c r="J77" s="145"/>
    </row>
    <row r="78" spans="1:10" ht="20.100000000000001" customHeight="1" x14ac:dyDescent="0.4">
      <c r="A78" s="140"/>
      <c r="B78" s="143"/>
      <c r="C78" s="103" t="s">
        <v>103</v>
      </c>
      <c r="D78" s="103">
        <f>VLOOKUP(C78,'7.22(1R)'!$B$7:$Y$101,24,0)</f>
        <v>84</v>
      </c>
      <c r="E78" s="103">
        <f>VLOOKUP('단체전(FR-공지)'!C78,'7.22(1R)'!$B$7:$Y$101,13,0)</f>
        <v>42</v>
      </c>
      <c r="F78" s="103">
        <f>VLOOKUP('단체전(FR-공지)'!C78,'7.22(1R)'!$B$7:$Y$101,23,0)</f>
        <v>42</v>
      </c>
      <c r="G78" s="103">
        <f>VLOOKUP(C78,'7.23(FR)'!$B$7:$AY$102,24,0)</f>
        <v>86</v>
      </c>
      <c r="H78" s="103">
        <f>VLOOKUP(C78,'7.23(FR)'!$B$7:$AY$102,13,0)</f>
        <v>42</v>
      </c>
      <c r="I78" s="103">
        <f>VLOOKUP(C78,'7.23(FR)'!$B$7:$AY$102,23,0)</f>
        <v>44</v>
      </c>
      <c r="J78" s="145"/>
    </row>
    <row r="79" spans="1:10" ht="20.100000000000001" customHeight="1" x14ac:dyDescent="0.4">
      <c r="A79" s="140"/>
      <c r="B79" s="143"/>
      <c r="C79" s="104" t="s">
        <v>78</v>
      </c>
      <c r="D79" s="99">
        <f>VLOOKUP(C79,'7.22(1R)'!$B$7:$Y$101,24,0)</f>
        <v>84</v>
      </c>
      <c r="E79" s="100">
        <f>VLOOKUP('단체전(FR-공지)'!C79,'7.22(1R)'!$B$7:$Y$101,13,0)</f>
        <v>44</v>
      </c>
      <c r="F79" s="100">
        <f>VLOOKUP('단체전(FR-공지)'!C79,'7.22(1R)'!$B$7:$Y$101,23,0)</f>
        <v>40</v>
      </c>
      <c r="G79" s="100">
        <f>VLOOKUP(C79,'7.23(FR)'!$B$7:$AY$102,24,0)</f>
        <v>73</v>
      </c>
      <c r="H79" s="100">
        <f>VLOOKUP(C79,'7.23(FR)'!$B$7:$AY$102,13,0)</f>
        <v>35</v>
      </c>
      <c r="I79" s="100">
        <f>VLOOKUP(C79,'7.23(FR)'!$B$7:$AY$102,23,0)</f>
        <v>38</v>
      </c>
      <c r="J79" s="145"/>
    </row>
    <row r="80" spans="1:10" ht="20.100000000000001" customHeight="1" x14ac:dyDescent="0.4">
      <c r="A80" s="141"/>
      <c r="B80" s="144"/>
      <c r="C80" s="52" t="s">
        <v>38</v>
      </c>
      <c r="D80" s="122">
        <f>SUM(SMALL(D76:D79,{1,2,3}))</f>
        <v>237</v>
      </c>
      <c r="E80" s="123"/>
      <c r="F80" s="124"/>
      <c r="G80" s="122">
        <f>SUM(SMALL(G76:G79,{1,2,3}))</f>
        <v>237</v>
      </c>
      <c r="H80" s="123"/>
      <c r="I80" s="124"/>
      <c r="J80" s="146"/>
    </row>
    <row r="81" spans="1:10" ht="20.100000000000001" customHeight="1" x14ac:dyDescent="0.4">
      <c r="A81" s="157">
        <v>16</v>
      </c>
      <c r="B81" s="147" t="s">
        <v>206</v>
      </c>
      <c r="C81" s="102" t="s">
        <v>223</v>
      </c>
      <c r="D81" s="101">
        <f>VLOOKUP(C81,'7.22(1R)'!$B$7:$Y$101,24,0)</f>
        <v>73</v>
      </c>
      <c r="E81" s="101">
        <f>VLOOKUP('단체전(FR-공지)'!C81,'7.22(1R)'!$B$7:$Y$101,13,0)</f>
        <v>36</v>
      </c>
      <c r="F81" s="101">
        <f>VLOOKUP('단체전(FR-공지)'!C81,'7.22(1R)'!$B$7:$Y$101,23,0)</f>
        <v>37</v>
      </c>
      <c r="G81" s="101">
        <f>VLOOKUP(C81,'7.23(FR)'!$B$7:$AY$102,24,0)</f>
        <v>74</v>
      </c>
      <c r="H81" s="101">
        <f>VLOOKUP(C81,'7.23(FR)'!$B$7:$AY$102,13,0)</f>
        <v>33</v>
      </c>
      <c r="I81" s="101">
        <f>VLOOKUP(C81,'7.23(FR)'!$B$7:$AY$102,23,0)</f>
        <v>41</v>
      </c>
      <c r="J81" s="152">
        <f t="shared" ref="J81" si="13">SUM(D85:I85)</f>
        <v>477</v>
      </c>
    </row>
    <row r="82" spans="1:10" ht="20.100000000000001" customHeight="1" x14ac:dyDescent="0.4">
      <c r="A82" s="140"/>
      <c r="B82" s="143"/>
      <c r="C82" s="103" t="s">
        <v>224</v>
      </c>
      <c r="D82" s="99">
        <f>VLOOKUP(C82,'7.22(1R)'!$B$7:$Y$101,24,0)</f>
        <v>81</v>
      </c>
      <c r="E82" s="99">
        <f>VLOOKUP('단체전(FR-공지)'!C82,'7.22(1R)'!$B$7:$Y$101,13,0)</f>
        <v>40</v>
      </c>
      <c r="F82" s="99">
        <f>VLOOKUP('단체전(FR-공지)'!C82,'7.22(1R)'!$B$7:$Y$101,23,0)</f>
        <v>41</v>
      </c>
      <c r="G82" s="99">
        <f>VLOOKUP(C82,'7.23(FR)'!$B$7:$AY$102,24,0)</f>
        <v>80</v>
      </c>
      <c r="H82" s="99">
        <f>VLOOKUP(C82,'7.23(FR)'!$B$7:$AY$102,13,0)</f>
        <v>40</v>
      </c>
      <c r="I82" s="99">
        <f>VLOOKUP(C82,'7.23(FR)'!$B$7:$AY$102,23,0)</f>
        <v>40</v>
      </c>
      <c r="J82" s="145"/>
    </row>
    <row r="83" spans="1:10" ht="20.100000000000001" customHeight="1" x14ac:dyDescent="0.4">
      <c r="A83" s="140"/>
      <c r="B83" s="143"/>
      <c r="C83" s="103" t="s">
        <v>225</v>
      </c>
      <c r="D83" s="99">
        <f>VLOOKUP(C83,'7.22(1R)'!$B$7:$Y$101,24,0)</f>
        <v>85</v>
      </c>
      <c r="E83" s="99">
        <f>VLOOKUP('단체전(FR-공지)'!C83,'7.22(1R)'!$B$7:$Y$101,13,0)</f>
        <v>44</v>
      </c>
      <c r="F83" s="99">
        <f>VLOOKUP('단체전(FR-공지)'!C83,'7.22(1R)'!$B$7:$Y$101,23,0)</f>
        <v>41</v>
      </c>
      <c r="G83" s="99">
        <f>VLOOKUP(C83,'7.23(FR)'!$B$7:$AY$102,24,0)</f>
        <v>84</v>
      </c>
      <c r="H83" s="99">
        <f>VLOOKUP(C83,'7.23(FR)'!$B$7:$AY$102,13,0)</f>
        <v>39</v>
      </c>
      <c r="I83" s="99">
        <f>VLOOKUP(C83,'7.23(FR)'!$B$7:$AY$102,23,0)</f>
        <v>45</v>
      </c>
      <c r="J83" s="145"/>
    </row>
    <row r="84" spans="1:10" ht="20.100000000000001" customHeight="1" x14ac:dyDescent="0.4">
      <c r="A84" s="140"/>
      <c r="B84" s="143"/>
      <c r="C84" s="104" t="s">
        <v>226</v>
      </c>
      <c r="D84" s="103">
        <f>VLOOKUP(C84,'7.22(1R)'!$B$7:$Y$101,24,0)</f>
        <v>92</v>
      </c>
      <c r="E84" s="103">
        <f>VLOOKUP('단체전(FR-공지)'!C84,'7.22(1R)'!$B$7:$Y$101,13,0)</f>
        <v>50</v>
      </c>
      <c r="F84" s="103">
        <f>VLOOKUP('단체전(FR-공지)'!C84,'7.22(1R)'!$B$7:$Y$101,23,0)</f>
        <v>42</v>
      </c>
      <c r="G84" s="104">
        <f>VLOOKUP(C84,'7.23(FR)'!$B$7:$AY$102,24,0)</f>
        <v>94</v>
      </c>
      <c r="H84" s="104">
        <f>VLOOKUP(C84,'7.23(FR)'!$B$7:$AY$102,13,0)</f>
        <v>48</v>
      </c>
      <c r="I84" s="104">
        <f>VLOOKUP(C84,'7.23(FR)'!$B$7:$AY$102,23,0)</f>
        <v>46</v>
      </c>
      <c r="J84" s="145"/>
    </row>
    <row r="85" spans="1:10" ht="20.100000000000001" customHeight="1" x14ac:dyDescent="0.4">
      <c r="A85" s="141"/>
      <c r="B85" s="144"/>
      <c r="C85" s="52" t="s">
        <v>38</v>
      </c>
      <c r="D85" s="122">
        <f>SUM(SMALL(D81:D84,{1,2,3}))</f>
        <v>239</v>
      </c>
      <c r="E85" s="123"/>
      <c r="F85" s="124"/>
      <c r="G85" s="122">
        <f>SUM(SMALL(G81:G84,{1,2,3}))</f>
        <v>238</v>
      </c>
      <c r="H85" s="123"/>
      <c r="I85" s="124"/>
      <c r="J85" s="146"/>
    </row>
    <row r="86" spans="1:10" ht="20.100000000000001" customHeight="1" x14ac:dyDescent="0.4">
      <c r="A86" s="157">
        <v>17</v>
      </c>
      <c r="B86" s="148" t="s">
        <v>215</v>
      </c>
      <c r="C86" s="102" t="s">
        <v>245</v>
      </c>
      <c r="D86" s="102">
        <f>VLOOKUP(C86,'7.22(1R)'!$B$7:$Y$101,24,0)</f>
        <v>90</v>
      </c>
      <c r="E86" s="102">
        <f>VLOOKUP('단체전(FR-공지)'!C86,'7.22(1R)'!$B$7:$Y$101,13,0)</f>
        <v>44</v>
      </c>
      <c r="F86" s="102">
        <f>VLOOKUP('단체전(FR-공지)'!C86,'7.22(1R)'!$B$7:$Y$101,23,0)</f>
        <v>46</v>
      </c>
      <c r="G86" s="101">
        <f>VLOOKUP(C86,'7.23(FR)'!$B$7:$AY$102,24,0)</f>
        <v>81</v>
      </c>
      <c r="H86" s="101">
        <f>VLOOKUP(C86,'7.23(FR)'!$B$7:$AY$102,13,0)</f>
        <v>37</v>
      </c>
      <c r="I86" s="101">
        <f>VLOOKUP(C86,'7.23(FR)'!$B$7:$AY$102,23,0)</f>
        <v>44</v>
      </c>
      <c r="J86" s="152">
        <f t="shared" ref="J86" si="14">SUM(D90:I90)</f>
        <v>482</v>
      </c>
    </row>
    <row r="87" spans="1:10" ht="20.100000000000001" customHeight="1" x14ac:dyDescent="0.4">
      <c r="A87" s="140"/>
      <c r="B87" s="143"/>
      <c r="C87" s="103" t="s">
        <v>246</v>
      </c>
      <c r="D87" s="99">
        <f>VLOOKUP(C87,'7.22(1R)'!$B$7:$Y$101,24,0)</f>
        <v>81</v>
      </c>
      <c r="E87" s="99">
        <f>VLOOKUP('단체전(FR-공지)'!C87,'7.22(1R)'!$B$7:$Y$101,13,0)</f>
        <v>39</v>
      </c>
      <c r="F87" s="99">
        <f>VLOOKUP('단체전(FR-공지)'!C87,'7.22(1R)'!$B$7:$Y$101,23,0)</f>
        <v>42</v>
      </c>
      <c r="G87" s="103">
        <f>VLOOKUP(C87,'7.23(FR)'!$B$7:$AY$102,24,0)</f>
        <v>88</v>
      </c>
      <c r="H87" s="103">
        <f>VLOOKUP(C87,'7.23(FR)'!$B$7:$AY$102,13,0)</f>
        <v>43</v>
      </c>
      <c r="I87" s="103">
        <f>VLOOKUP(C87,'7.23(FR)'!$B$7:$AY$102,23,0)</f>
        <v>45</v>
      </c>
      <c r="J87" s="145"/>
    </row>
    <row r="88" spans="1:10" ht="20.100000000000001" customHeight="1" x14ac:dyDescent="0.4">
      <c r="A88" s="140"/>
      <c r="B88" s="143"/>
      <c r="C88" s="103" t="s">
        <v>247</v>
      </c>
      <c r="D88" s="99">
        <f>VLOOKUP(C88,'7.22(1R)'!$B$7:$Y$101,24,0)</f>
        <v>73</v>
      </c>
      <c r="E88" s="99">
        <f>VLOOKUP('단체전(FR-공지)'!C88,'7.22(1R)'!$B$7:$Y$101,13,0)</f>
        <v>36</v>
      </c>
      <c r="F88" s="99">
        <f>VLOOKUP('단체전(FR-공지)'!C88,'7.22(1R)'!$B$7:$Y$101,23,0)</f>
        <v>37</v>
      </c>
      <c r="G88" s="99">
        <f>VLOOKUP(C88,'7.23(FR)'!$B$7:$AY$102,24,0)</f>
        <v>80</v>
      </c>
      <c r="H88" s="99">
        <f>VLOOKUP(C88,'7.23(FR)'!$B$7:$AY$102,13,0)</f>
        <v>37</v>
      </c>
      <c r="I88" s="99">
        <f>VLOOKUP(C88,'7.23(FR)'!$B$7:$AY$102,23,0)</f>
        <v>43</v>
      </c>
      <c r="J88" s="145"/>
    </row>
    <row r="89" spans="1:10" ht="20.100000000000001" customHeight="1" x14ac:dyDescent="0.4">
      <c r="A89" s="140"/>
      <c r="B89" s="143"/>
      <c r="C89" s="104" t="s">
        <v>248</v>
      </c>
      <c r="D89" s="99">
        <f>VLOOKUP(C89,'7.22(1R)'!$B$7:$Y$101,24,0)</f>
        <v>86</v>
      </c>
      <c r="E89" s="100">
        <f>VLOOKUP('단체전(FR-공지)'!C89,'7.22(1R)'!$B$7:$Y$101,13,0)</f>
        <v>40</v>
      </c>
      <c r="F89" s="100">
        <f>VLOOKUP('단체전(FR-공지)'!C89,'7.22(1R)'!$B$7:$Y$101,23,0)</f>
        <v>46</v>
      </c>
      <c r="G89" s="100">
        <f>VLOOKUP(C89,'7.23(FR)'!$B$7:$AY$102,24,0)</f>
        <v>81</v>
      </c>
      <c r="H89" s="100">
        <f>VLOOKUP(C89,'7.23(FR)'!$B$7:$AY$102,13,0)</f>
        <v>35</v>
      </c>
      <c r="I89" s="100">
        <f>VLOOKUP(C89,'7.23(FR)'!$B$7:$AY$102,23,0)</f>
        <v>46</v>
      </c>
      <c r="J89" s="145"/>
    </row>
    <row r="90" spans="1:10" ht="20.100000000000001" customHeight="1" thickBot="1" x14ac:dyDescent="0.45">
      <c r="A90" s="158"/>
      <c r="B90" s="151"/>
      <c r="C90" s="53" t="s">
        <v>38</v>
      </c>
      <c r="D90" s="154">
        <f>SUM(SMALL(D86:D89,{1,2,3}))</f>
        <v>240</v>
      </c>
      <c r="E90" s="155"/>
      <c r="F90" s="156"/>
      <c r="G90" s="154">
        <f>SUM(SMALL(G86:G89,{1,2,3}))</f>
        <v>242</v>
      </c>
      <c r="H90" s="155"/>
      <c r="I90" s="156"/>
      <c r="J90" s="153"/>
    </row>
    <row r="91" spans="1:10" ht="20.100000000000001" customHeight="1" x14ac:dyDescent="0.4">
      <c r="A91" s="141" t="e">
        <f>RANK(J91,$J$51:$J$105,1)</f>
        <v>#N/A</v>
      </c>
      <c r="B91" s="143"/>
      <c r="C91" s="103"/>
      <c r="D91" s="103" t="e">
        <f>VLOOKUP(C91,'7.22(1R)'!$B$7:$Y$101,24,0)</f>
        <v>#N/A</v>
      </c>
      <c r="E91" s="103" t="e">
        <f>VLOOKUP('단체전(FR-공지)'!C91,'7.22(1R)'!$B$7:$Y$101,13,0)</f>
        <v>#N/A</v>
      </c>
      <c r="F91" s="103" t="e">
        <f>VLOOKUP('단체전(FR-공지)'!C91,'7.22(1R)'!$B$7:$Y$101,23,0)</f>
        <v>#N/A</v>
      </c>
      <c r="G91" s="103" t="e">
        <f>VLOOKUP(C91,'7.23(FR)'!$B$7:$AY$102,24,0)</f>
        <v>#N/A</v>
      </c>
      <c r="H91" s="103" t="e">
        <f>VLOOKUP(C91,'7.23(FR)'!$B$7:$AY$102,13,0)</f>
        <v>#N/A</v>
      </c>
      <c r="I91" s="103" t="e">
        <f>VLOOKUP(C91,'7.23(FR)'!$B$7:$AY$102,23,0)</f>
        <v>#N/A</v>
      </c>
      <c r="J91" s="145" t="e">
        <f t="shared" ref="J91" si="15">SUM(D95:I95)</f>
        <v>#N/A</v>
      </c>
    </row>
    <row r="92" spans="1:10" ht="20.100000000000001" customHeight="1" x14ac:dyDescent="0.4">
      <c r="A92" s="149"/>
      <c r="B92" s="143"/>
      <c r="C92" s="103"/>
      <c r="D92" s="103" t="e">
        <f>VLOOKUP(C92,'7.22(1R)'!$B$7:$Y$101,24,0)</f>
        <v>#N/A</v>
      </c>
      <c r="E92" s="103" t="e">
        <f>VLOOKUP('단체전(FR-공지)'!C92,'7.22(1R)'!$B$7:$Y$101,13,0)</f>
        <v>#N/A</v>
      </c>
      <c r="F92" s="103" t="e">
        <f>VLOOKUP('단체전(FR-공지)'!C92,'7.22(1R)'!$B$7:$Y$101,23,0)</f>
        <v>#N/A</v>
      </c>
      <c r="G92" s="103" t="e">
        <f>VLOOKUP(C92,'7.23(FR)'!$B$7:$AY$102,24,0)</f>
        <v>#N/A</v>
      </c>
      <c r="H92" s="103" t="e">
        <f>VLOOKUP(C92,'7.23(FR)'!$B$7:$AY$102,13,0)</f>
        <v>#N/A</v>
      </c>
      <c r="I92" s="103" t="e">
        <f>VLOOKUP(C92,'7.23(FR)'!$B$7:$AY$102,23,0)</f>
        <v>#N/A</v>
      </c>
      <c r="J92" s="145"/>
    </row>
    <row r="93" spans="1:10" ht="20.100000000000001" customHeight="1" x14ac:dyDescent="0.4">
      <c r="A93" s="149"/>
      <c r="B93" s="143"/>
      <c r="C93" s="103"/>
      <c r="D93" s="103" t="e">
        <f>VLOOKUP(C93,'7.22(1R)'!$B$7:$Y$101,24,0)</f>
        <v>#N/A</v>
      </c>
      <c r="E93" s="103" t="e">
        <f>VLOOKUP('단체전(FR-공지)'!C93,'7.22(1R)'!$B$7:$Y$101,13,0)</f>
        <v>#N/A</v>
      </c>
      <c r="F93" s="103" t="e">
        <f>VLOOKUP('단체전(FR-공지)'!C93,'7.22(1R)'!$B$7:$Y$101,23,0)</f>
        <v>#N/A</v>
      </c>
      <c r="G93" s="103" t="e">
        <f>VLOOKUP(C93,'7.23(FR)'!$B$7:$AY$102,24,0)</f>
        <v>#N/A</v>
      </c>
      <c r="H93" s="103" t="e">
        <f>VLOOKUP(C93,'7.23(FR)'!$B$7:$AY$102,13,0)</f>
        <v>#N/A</v>
      </c>
      <c r="I93" s="103" t="e">
        <f>VLOOKUP(C93,'7.23(FR)'!$B$7:$AY$102,23,0)</f>
        <v>#N/A</v>
      </c>
      <c r="J93" s="145"/>
    </row>
    <row r="94" spans="1:10" ht="20.100000000000001" customHeight="1" x14ac:dyDescent="0.4">
      <c r="A94" s="149"/>
      <c r="B94" s="143"/>
      <c r="C94" s="104"/>
      <c r="D94" s="103" t="e">
        <f>VLOOKUP(C94,'7.22(1R)'!$B$7:$Y$101,24,0)</f>
        <v>#N/A</v>
      </c>
      <c r="E94" s="104" t="e">
        <f>VLOOKUP('단체전(FR-공지)'!C94,'7.22(1R)'!$B$7:$Y$101,13,0)</f>
        <v>#N/A</v>
      </c>
      <c r="F94" s="104" t="e">
        <f>VLOOKUP('단체전(FR-공지)'!C94,'7.22(1R)'!$B$7:$Y$101,23,0)</f>
        <v>#N/A</v>
      </c>
      <c r="G94" s="104" t="e">
        <f>VLOOKUP(C94,'7.23(FR)'!$B$7:$AY$102,24,0)</f>
        <v>#N/A</v>
      </c>
      <c r="H94" s="104" t="e">
        <f>VLOOKUP(C94,'7.23(FR)'!$B$7:$AY$102,13,0)</f>
        <v>#N/A</v>
      </c>
      <c r="I94" s="104" t="e">
        <f>VLOOKUP(C94,'7.23(FR)'!$B$7:$AY$102,23,0)</f>
        <v>#N/A</v>
      </c>
      <c r="J94" s="145"/>
    </row>
    <row r="95" spans="1:10" ht="20.100000000000001" customHeight="1" x14ac:dyDescent="0.4">
      <c r="A95" s="149"/>
      <c r="B95" s="144"/>
      <c r="C95" s="52" t="s">
        <v>38</v>
      </c>
      <c r="D95" s="122" t="e">
        <f>SUM(SMALL(D91:D94,{1,2,3}))</f>
        <v>#N/A</v>
      </c>
      <c r="E95" s="123"/>
      <c r="F95" s="124"/>
      <c r="G95" s="122" t="e">
        <f>SUM(SMALL(G91:G94,{1,2,3}))</f>
        <v>#N/A</v>
      </c>
      <c r="H95" s="123"/>
      <c r="I95" s="124"/>
      <c r="J95" s="146"/>
    </row>
    <row r="96" spans="1:10" ht="20.100000000000001" customHeight="1" x14ac:dyDescent="0.4">
      <c r="A96" s="149" t="e">
        <f>RANK(J96,$J$51:$J$105,1)</f>
        <v>#N/A</v>
      </c>
      <c r="B96" s="147"/>
      <c r="C96" s="102"/>
      <c r="D96" s="102" t="e">
        <f>VLOOKUP(C96,'7.22(1R)'!$B$7:$Y$101,24,0)</f>
        <v>#N/A</v>
      </c>
      <c r="E96" s="102" t="e">
        <f>VLOOKUP('단체전(FR-공지)'!C96,'7.22(1R)'!$B$7:$Y$101,13,0)</f>
        <v>#N/A</v>
      </c>
      <c r="F96" s="102" t="e">
        <f>VLOOKUP('단체전(FR-공지)'!C96,'7.22(1R)'!$B$7:$Y$101,23,0)</f>
        <v>#N/A</v>
      </c>
      <c r="G96" s="103" t="e">
        <f>VLOOKUP(C96,'7.23(FR)'!$B$7:$AY$102,24,0)</f>
        <v>#N/A</v>
      </c>
      <c r="H96" s="103" t="e">
        <f>VLOOKUP(C96,'7.23(FR)'!$B$7:$AY$102,13,0)</f>
        <v>#N/A</v>
      </c>
      <c r="I96" s="103" t="e">
        <f>VLOOKUP(C96,'7.23(FR)'!$B$7:$AY$102,23,0)</f>
        <v>#N/A</v>
      </c>
      <c r="J96" s="145" t="e">
        <f t="shared" ref="J96" si="16">SUM(D100:I100)</f>
        <v>#N/A</v>
      </c>
    </row>
    <row r="97" spans="1:10" ht="20.100000000000001" customHeight="1" x14ac:dyDescent="0.4">
      <c r="A97" s="149"/>
      <c r="B97" s="143"/>
      <c r="C97" s="103"/>
      <c r="D97" s="103" t="e">
        <f>VLOOKUP(C97,'7.22(1R)'!$B$7:$Y$101,24,0)</f>
        <v>#N/A</v>
      </c>
      <c r="E97" s="103" t="e">
        <f>VLOOKUP('단체전(FR-공지)'!C97,'7.22(1R)'!$B$7:$Y$101,13,0)</f>
        <v>#N/A</v>
      </c>
      <c r="F97" s="103" t="e">
        <f>VLOOKUP('단체전(FR-공지)'!C97,'7.22(1R)'!$B$7:$Y$101,23,0)</f>
        <v>#N/A</v>
      </c>
      <c r="G97" s="103" t="e">
        <f>VLOOKUP(C97,'7.23(FR)'!$B$7:$AY$102,24,0)</f>
        <v>#N/A</v>
      </c>
      <c r="H97" s="103" t="e">
        <f>VLOOKUP(C97,'7.23(FR)'!$B$7:$AY$102,13,0)</f>
        <v>#N/A</v>
      </c>
      <c r="I97" s="103" t="e">
        <f>VLOOKUP(C97,'7.23(FR)'!$B$7:$AY$102,23,0)</f>
        <v>#N/A</v>
      </c>
      <c r="J97" s="145"/>
    </row>
    <row r="98" spans="1:10" ht="20.100000000000001" customHeight="1" x14ac:dyDescent="0.4">
      <c r="A98" s="149"/>
      <c r="B98" s="143"/>
      <c r="C98" s="103"/>
      <c r="D98" s="103" t="e">
        <f>VLOOKUP(C98,'7.22(1R)'!$B$7:$Y$101,24,0)</f>
        <v>#N/A</v>
      </c>
      <c r="E98" s="103" t="e">
        <f>VLOOKUP('단체전(FR-공지)'!C98,'7.22(1R)'!$B$7:$Y$101,13,0)</f>
        <v>#N/A</v>
      </c>
      <c r="F98" s="103" t="e">
        <f>VLOOKUP('단체전(FR-공지)'!C98,'7.22(1R)'!$B$7:$Y$101,23,0)</f>
        <v>#N/A</v>
      </c>
      <c r="G98" s="103" t="e">
        <f>VLOOKUP(C98,'7.23(FR)'!$B$7:$AY$102,24,0)</f>
        <v>#N/A</v>
      </c>
      <c r="H98" s="103" t="e">
        <f>VLOOKUP(C98,'7.23(FR)'!$B$7:$AY$102,13,0)</f>
        <v>#N/A</v>
      </c>
      <c r="I98" s="103" t="e">
        <f>VLOOKUP(C98,'7.23(FR)'!$B$7:$AY$102,23,0)</f>
        <v>#N/A</v>
      </c>
      <c r="J98" s="145"/>
    </row>
    <row r="99" spans="1:10" ht="20.100000000000001" customHeight="1" x14ac:dyDescent="0.4">
      <c r="A99" s="149"/>
      <c r="B99" s="143"/>
      <c r="C99" s="104"/>
      <c r="D99" s="103" t="e">
        <f>VLOOKUP(C99,'7.22(1R)'!$B$7:$Y$101,24,0)</f>
        <v>#N/A</v>
      </c>
      <c r="E99" s="104" t="e">
        <f>VLOOKUP('단체전(FR-공지)'!C99,'7.22(1R)'!$B$7:$Y$101,13,0)</f>
        <v>#N/A</v>
      </c>
      <c r="F99" s="104" t="e">
        <f>VLOOKUP('단체전(FR-공지)'!C99,'7.22(1R)'!$B$7:$Y$101,23,0)</f>
        <v>#N/A</v>
      </c>
      <c r="G99" s="104" t="e">
        <f>VLOOKUP(C99,'7.23(FR)'!$B$7:$AY$102,24,0)</f>
        <v>#N/A</v>
      </c>
      <c r="H99" s="104" t="e">
        <f>VLOOKUP(C99,'7.23(FR)'!$B$7:$AY$102,13,0)</f>
        <v>#N/A</v>
      </c>
      <c r="I99" s="104" t="e">
        <f>VLOOKUP(C99,'7.23(FR)'!$B$7:$AY$102,23,0)</f>
        <v>#N/A</v>
      </c>
      <c r="J99" s="145"/>
    </row>
    <row r="100" spans="1:10" ht="20.100000000000001" customHeight="1" x14ac:dyDescent="0.4">
      <c r="A100" s="149"/>
      <c r="B100" s="144"/>
      <c r="C100" s="52" t="s">
        <v>38</v>
      </c>
      <c r="D100" s="122" t="e">
        <f>SUM(SMALL(D96:D99,{1,2,3}))</f>
        <v>#N/A</v>
      </c>
      <c r="E100" s="123"/>
      <c r="F100" s="124"/>
      <c r="G100" s="122" t="e">
        <f>SUM(SMALL(G96:G99,{1,2,3}))</f>
        <v>#N/A</v>
      </c>
      <c r="H100" s="123"/>
      <c r="I100" s="124"/>
      <c r="J100" s="146"/>
    </row>
    <row r="101" spans="1:10" ht="20.100000000000001" customHeight="1" x14ac:dyDescent="0.4">
      <c r="A101" s="149" t="e">
        <f>RANK(J101,$J$51:$J$105,1)</f>
        <v>#N/A</v>
      </c>
      <c r="B101" s="147"/>
      <c r="C101" s="102"/>
      <c r="D101" s="102" t="e">
        <f>VLOOKUP(C101,'7.22(1R)'!$B$7:$Y$101,24,0)</f>
        <v>#N/A</v>
      </c>
      <c r="E101" s="102" t="e">
        <f>VLOOKUP('단체전(FR-공지)'!C101,'7.22(1R)'!$B$7:$Y$101,13,0)</f>
        <v>#N/A</v>
      </c>
      <c r="F101" s="102" t="e">
        <f>VLOOKUP('단체전(FR-공지)'!C101,'7.22(1R)'!$B$7:$Y$101,23,0)</f>
        <v>#N/A</v>
      </c>
      <c r="G101" s="102" t="e">
        <f>VLOOKUP(C101,'7.23(FR)'!$B$7:$AY$102,24,0)</f>
        <v>#N/A</v>
      </c>
      <c r="H101" s="102" t="e">
        <f>VLOOKUP(C101,'7.23(FR)'!$B$7:$AY$102,13,0)</f>
        <v>#N/A</v>
      </c>
      <c r="I101" s="102" t="e">
        <f>VLOOKUP(C101,'7.23(FR)'!$B$7:$AY$102,23,0)</f>
        <v>#N/A</v>
      </c>
      <c r="J101" s="152" t="e">
        <f t="shared" ref="J101" si="17">SUM(D105:I105)</f>
        <v>#N/A</v>
      </c>
    </row>
    <row r="102" spans="1:10" ht="20.100000000000001" customHeight="1" x14ac:dyDescent="0.4">
      <c r="A102" s="149"/>
      <c r="B102" s="143"/>
      <c r="C102" s="103"/>
      <c r="D102" s="103" t="e">
        <f>VLOOKUP(C102,'7.22(1R)'!$B$7:$Y$101,24,0)</f>
        <v>#N/A</v>
      </c>
      <c r="E102" s="103" t="e">
        <f>VLOOKUP('단체전(FR-공지)'!C102,'7.22(1R)'!$B$7:$Y$101,13,0)</f>
        <v>#N/A</v>
      </c>
      <c r="F102" s="103" t="e">
        <f>VLOOKUP('단체전(FR-공지)'!C102,'7.22(1R)'!$B$7:$Y$101,23,0)</f>
        <v>#N/A</v>
      </c>
      <c r="G102" s="103" t="e">
        <f>VLOOKUP(C102,'7.23(FR)'!$B$7:$AY$102,24,0)</f>
        <v>#N/A</v>
      </c>
      <c r="H102" s="103" t="e">
        <f>VLOOKUP(C102,'7.23(FR)'!$B$7:$AY$102,13,0)</f>
        <v>#N/A</v>
      </c>
      <c r="I102" s="103" t="e">
        <f>VLOOKUP(C102,'7.23(FR)'!$B$7:$AY$102,23,0)</f>
        <v>#N/A</v>
      </c>
      <c r="J102" s="145"/>
    </row>
    <row r="103" spans="1:10" ht="20.100000000000001" customHeight="1" x14ac:dyDescent="0.4">
      <c r="A103" s="149"/>
      <c r="B103" s="143"/>
      <c r="C103" s="103"/>
      <c r="D103" s="103" t="e">
        <f>VLOOKUP(C103,'7.22(1R)'!$B$7:$Y$101,24,0)</f>
        <v>#N/A</v>
      </c>
      <c r="E103" s="103" t="e">
        <f>VLOOKUP('단체전(FR-공지)'!C103,'7.22(1R)'!$B$7:$Y$101,13,0)</f>
        <v>#N/A</v>
      </c>
      <c r="F103" s="103" t="e">
        <f>VLOOKUP('단체전(FR-공지)'!C103,'7.22(1R)'!$B$7:$Y$101,23,0)</f>
        <v>#N/A</v>
      </c>
      <c r="G103" s="103" t="e">
        <f>VLOOKUP(C103,'7.23(FR)'!$B$7:$AY$102,24,0)</f>
        <v>#N/A</v>
      </c>
      <c r="H103" s="103" t="e">
        <f>VLOOKUP(C103,'7.23(FR)'!$B$7:$AY$102,13,0)</f>
        <v>#N/A</v>
      </c>
      <c r="I103" s="103" t="e">
        <f>VLOOKUP(C103,'7.23(FR)'!$B$7:$AY$102,23,0)</f>
        <v>#N/A</v>
      </c>
      <c r="J103" s="145"/>
    </row>
    <row r="104" spans="1:10" ht="20.100000000000001" customHeight="1" x14ac:dyDescent="0.4">
      <c r="A104" s="149"/>
      <c r="B104" s="143"/>
      <c r="C104" s="104"/>
      <c r="D104" s="103" t="e">
        <f>VLOOKUP(C104,'7.22(1R)'!$B$7:$Y$101,24,0)</f>
        <v>#N/A</v>
      </c>
      <c r="E104" s="104" t="e">
        <f>VLOOKUP('단체전(FR-공지)'!C104,'7.22(1R)'!$B$7:$Y$101,13,0)</f>
        <v>#N/A</v>
      </c>
      <c r="F104" s="104" t="e">
        <f>VLOOKUP('단체전(FR-공지)'!C104,'7.22(1R)'!$B$7:$Y$101,23,0)</f>
        <v>#N/A</v>
      </c>
      <c r="G104" s="104" t="e">
        <f>VLOOKUP(C104,'7.23(FR)'!$B$7:$AY$102,24,0)</f>
        <v>#N/A</v>
      </c>
      <c r="H104" s="104" t="e">
        <f>VLOOKUP(C104,'7.23(FR)'!$B$7:$AY$102,13,0)</f>
        <v>#N/A</v>
      </c>
      <c r="I104" s="104" t="e">
        <f>VLOOKUP(C104,'7.23(FR)'!$B$7:$AY$102,23,0)</f>
        <v>#N/A</v>
      </c>
      <c r="J104" s="145"/>
    </row>
    <row r="105" spans="1:10" ht="20.100000000000001" customHeight="1" thickBot="1" x14ac:dyDescent="0.45">
      <c r="A105" s="150"/>
      <c r="B105" s="151"/>
      <c r="C105" s="53" t="s">
        <v>38</v>
      </c>
      <c r="D105" s="154" t="e">
        <f>SUM(SMALL(D101:D104,{1,2,3}))</f>
        <v>#N/A</v>
      </c>
      <c r="E105" s="155"/>
      <c r="F105" s="156"/>
      <c r="G105" s="154" t="e">
        <f>SUM(SMALL(G101:G104,{1,2,3}))</f>
        <v>#N/A</v>
      </c>
      <c r="H105" s="155"/>
      <c r="I105" s="156"/>
      <c r="J105" s="153"/>
    </row>
    <row r="106" spans="1:10" ht="20.100000000000001" customHeight="1" x14ac:dyDescent="0.4">
      <c r="A106" s="141" t="e">
        <f>RANK(J106,$J$51:$J$125,1)</f>
        <v>#N/A</v>
      </c>
      <c r="B106" s="143"/>
      <c r="C106" s="103"/>
      <c r="D106" s="103" t="e">
        <f>VLOOKUP(C106,'7.22(1R)'!$B$7:$Y$101,24,0)</f>
        <v>#N/A</v>
      </c>
      <c r="E106" s="103" t="e">
        <f>VLOOKUP('단체전(FR-공지)'!C106,'7.22(1R)'!$B$7:$Y$101,13,0)</f>
        <v>#N/A</v>
      </c>
      <c r="F106" s="103" t="e">
        <f>VLOOKUP('단체전(FR-공지)'!C106,'7.22(1R)'!$B$7:$Y$101,23,0)</f>
        <v>#N/A</v>
      </c>
      <c r="G106" s="103" t="e">
        <f>VLOOKUP(C106,'7.23(FR)'!$B$7:$AY$102,24,0)</f>
        <v>#N/A</v>
      </c>
      <c r="H106" s="103" t="e">
        <f>VLOOKUP(C106,'7.23(FR)'!$B$7:$AY$102,13,0)</f>
        <v>#N/A</v>
      </c>
      <c r="I106" s="103" t="e">
        <f>VLOOKUP(C106,'7.23(FR)'!$B$7:$AY$102,23,0)</f>
        <v>#N/A</v>
      </c>
      <c r="J106" s="145" t="e">
        <f t="shared" ref="J106" si="18">SUM(D110:I110)</f>
        <v>#N/A</v>
      </c>
    </row>
    <row r="107" spans="1:10" ht="20.100000000000001" customHeight="1" x14ac:dyDescent="0.4">
      <c r="A107" s="149"/>
      <c r="B107" s="143"/>
      <c r="C107" s="103"/>
      <c r="D107" s="103" t="e">
        <f>VLOOKUP(C107,'7.22(1R)'!$B$7:$Y$101,24,0)</f>
        <v>#N/A</v>
      </c>
      <c r="E107" s="103" t="e">
        <f>VLOOKUP('단체전(FR-공지)'!C107,'7.22(1R)'!$B$7:$Y$101,13,0)</f>
        <v>#N/A</v>
      </c>
      <c r="F107" s="103" t="e">
        <f>VLOOKUP('단체전(FR-공지)'!C107,'7.22(1R)'!$B$7:$Y$101,23,0)</f>
        <v>#N/A</v>
      </c>
      <c r="G107" s="103" t="e">
        <f>VLOOKUP(C107,'7.23(FR)'!$B$7:$AY$102,24,0)</f>
        <v>#N/A</v>
      </c>
      <c r="H107" s="103" t="e">
        <f>VLOOKUP(C107,'7.23(FR)'!$B$7:$AY$102,13,0)</f>
        <v>#N/A</v>
      </c>
      <c r="I107" s="103" t="e">
        <f>VLOOKUP(C107,'7.23(FR)'!$B$7:$AY$102,23,0)</f>
        <v>#N/A</v>
      </c>
      <c r="J107" s="145"/>
    </row>
    <row r="108" spans="1:10" ht="20.100000000000001" customHeight="1" x14ac:dyDescent="0.4">
      <c r="A108" s="149"/>
      <c r="B108" s="143"/>
      <c r="C108" s="103"/>
      <c r="D108" s="103" t="e">
        <f>VLOOKUP(C108,'7.22(1R)'!$B$7:$Y$101,24,0)</f>
        <v>#N/A</v>
      </c>
      <c r="E108" s="103" t="e">
        <f>VLOOKUP('단체전(FR-공지)'!C108,'7.22(1R)'!$B$7:$Y$101,13,0)</f>
        <v>#N/A</v>
      </c>
      <c r="F108" s="103" t="e">
        <f>VLOOKUP('단체전(FR-공지)'!C108,'7.22(1R)'!$B$7:$Y$101,23,0)</f>
        <v>#N/A</v>
      </c>
      <c r="G108" s="103" t="e">
        <f>VLOOKUP(C108,'7.23(FR)'!$B$7:$AY$102,24,0)</f>
        <v>#N/A</v>
      </c>
      <c r="H108" s="103" t="e">
        <f>VLOOKUP(C108,'7.23(FR)'!$B$7:$AY$102,13,0)</f>
        <v>#N/A</v>
      </c>
      <c r="I108" s="103" t="e">
        <f>VLOOKUP(C108,'7.23(FR)'!$B$7:$AY$102,23,0)</f>
        <v>#N/A</v>
      </c>
      <c r="J108" s="145"/>
    </row>
    <row r="109" spans="1:10" ht="20.100000000000001" customHeight="1" x14ac:dyDescent="0.4">
      <c r="A109" s="149"/>
      <c r="B109" s="143"/>
      <c r="C109" s="104"/>
      <c r="D109" s="103" t="e">
        <f>VLOOKUP(C109,'7.22(1R)'!$B$7:$Y$101,24,0)</f>
        <v>#N/A</v>
      </c>
      <c r="E109" s="104" t="e">
        <f>VLOOKUP('단체전(FR-공지)'!C109,'7.22(1R)'!$B$7:$Y$101,13,0)</f>
        <v>#N/A</v>
      </c>
      <c r="F109" s="104" t="e">
        <f>VLOOKUP('단체전(FR-공지)'!C109,'7.22(1R)'!$B$7:$Y$101,23,0)</f>
        <v>#N/A</v>
      </c>
      <c r="G109" s="104" t="e">
        <f>VLOOKUP(C109,'7.23(FR)'!$B$7:$AY$102,24,0)</f>
        <v>#N/A</v>
      </c>
      <c r="H109" s="104" t="e">
        <f>VLOOKUP(C109,'7.23(FR)'!$B$7:$AY$102,13,0)</f>
        <v>#N/A</v>
      </c>
      <c r="I109" s="104" t="e">
        <f>VLOOKUP(C109,'7.23(FR)'!$B$7:$AY$102,23,0)</f>
        <v>#N/A</v>
      </c>
      <c r="J109" s="145"/>
    </row>
    <row r="110" spans="1:10" ht="20.100000000000001" customHeight="1" x14ac:dyDescent="0.4">
      <c r="A110" s="149"/>
      <c r="B110" s="144"/>
      <c r="C110" s="52" t="s">
        <v>38</v>
      </c>
      <c r="D110" s="122" t="e">
        <f>SUM(SMALL(D106:D109,{1,2,3}))</f>
        <v>#N/A</v>
      </c>
      <c r="E110" s="123"/>
      <c r="F110" s="124"/>
      <c r="G110" s="122" t="e">
        <f>SUM(SMALL(G106:G109,{1,2,3}))</f>
        <v>#N/A</v>
      </c>
      <c r="H110" s="123"/>
      <c r="I110" s="124"/>
      <c r="J110" s="146"/>
    </row>
    <row r="111" spans="1:10" ht="20.100000000000001" customHeight="1" x14ac:dyDescent="0.4">
      <c r="A111" s="149" t="e">
        <f>RANK(J111,$J$51:$J$125,1)</f>
        <v>#N/A</v>
      </c>
      <c r="B111" s="147"/>
      <c r="C111" s="102"/>
      <c r="D111" s="102" t="e">
        <f>VLOOKUP(C111,'7.22(1R)'!$B$7:$Y$101,24,0)</f>
        <v>#N/A</v>
      </c>
      <c r="E111" s="102" t="e">
        <f>VLOOKUP('단체전(FR-공지)'!C111,'7.22(1R)'!$B$7:$Y$101,13,0)</f>
        <v>#N/A</v>
      </c>
      <c r="F111" s="102" t="e">
        <f>VLOOKUP('단체전(FR-공지)'!C111,'7.22(1R)'!$B$7:$Y$101,23,0)</f>
        <v>#N/A</v>
      </c>
      <c r="G111" s="103" t="e">
        <f>VLOOKUP(C111,'7.23(FR)'!$B$7:$AY$102,24,0)</f>
        <v>#N/A</v>
      </c>
      <c r="H111" s="103" t="e">
        <f>VLOOKUP(C111,'7.23(FR)'!$B$7:$AY$102,13,0)</f>
        <v>#N/A</v>
      </c>
      <c r="I111" s="103" t="e">
        <f>VLOOKUP(C111,'7.23(FR)'!$B$7:$AY$102,23,0)</f>
        <v>#N/A</v>
      </c>
      <c r="J111" s="145" t="e">
        <f t="shared" ref="J111" si="19">SUM(D115:I115)</f>
        <v>#N/A</v>
      </c>
    </row>
    <row r="112" spans="1:10" ht="20.100000000000001" customHeight="1" x14ac:dyDescent="0.4">
      <c r="A112" s="149"/>
      <c r="B112" s="143"/>
      <c r="C112" s="103"/>
      <c r="D112" s="103" t="e">
        <f>VLOOKUP(C112,'7.22(1R)'!$B$7:$Y$101,24,0)</f>
        <v>#N/A</v>
      </c>
      <c r="E112" s="103" t="e">
        <f>VLOOKUP('단체전(FR-공지)'!C112,'7.22(1R)'!$B$7:$Y$101,13,0)</f>
        <v>#N/A</v>
      </c>
      <c r="F112" s="103" t="e">
        <f>VLOOKUP('단체전(FR-공지)'!C112,'7.22(1R)'!$B$7:$Y$101,23,0)</f>
        <v>#N/A</v>
      </c>
      <c r="G112" s="103" t="e">
        <f>VLOOKUP(C112,'7.23(FR)'!$B$7:$AY$102,24,0)</f>
        <v>#N/A</v>
      </c>
      <c r="H112" s="103" t="e">
        <f>VLOOKUP(C112,'7.23(FR)'!$B$7:$AY$102,13,0)</f>
        <v>#N/A</v>
      </c>
      <c r="I112" s="103" t="e">
        <f>VLOOKUP(C112,'7.23(FR)'!$B$7:$AY$102,23,0)</f>
        <v>#N/A</v>
      </c>
      <c r="J112" s="145"/>
    </row>
    <row r="113" spans="1:10" ht="20.100000000000001" customHeight="1" x14ac:dyDescent="0.4">
      <c r="A113" s="149"/>
      <c r="B113" s="143"/>
      <c r="C113" s="103"/>
      <c r="D113" s="103" t="e">
        <f>VLOOKUP(C113,'7.22(1R)'!$B$7:$Y$101,24,0)</f>
        <v>#N/A</v>
      </c>
      <c r="E113" s="103" t="e">
        <f>VLOOKUP('단체전(FR-공지)'!C113,'7.22(1R)'!$B$7:$Y$101,13,0)</f>
        <v>#N/A</v>
      </c>
      <c r="F113" s="103" t="e">
        <f>VLOOKUP('단체전(FR-공지)'!C113,'7.22(1R)'!$B$7:$Y$101,23,0)</f>
        <v>#N/A</v>
      </c>
      <c r="G113" s="103" t="e">
        <f>VLOOKUP(C113,'7.23(FR)'!$B$7:$AY$102,24,0)</f>
        <v>#N/A</v>
      </c>
      <c r="H113" s="103" t="e">
        <f>VLOOKUP(C113,'7.23(FR)'!$B$7:$AY$102,13,0)</f>
        <v>#N/A</v>
      </c>
      <c r="I113" s="103" t="e">
        <f>VLOOKUP(C113,'7.23(FR)'!$B$7:$AY$102,23,0)</f>
        <v>#N/A</v>
      </c>
      <c r="J113" s="145"/>
    </row>
    <row r="114" spans="1:10" ht="20.100000000000001" customHeight="1" x14ac:dyDescent="0.4">
      <c r="A114" s="149"/>
      <c r="B114" s="143"/>
      <c r="C114" s="104"/>
      <c r="D114" s="103" t="e">
        <f>VLOOKUP(C114,'7.22(1R)'!$B$7:$Y$101,24,0)</f>
        <v>#N/A</v>
      </c>
      <c r="E114" s="104" t="e">
        <f>VLOOKUP('단체전(FR-공지)'!C114,'7.22(1R)'!$B$7:$Y$101,13,0)</f>
        <v>#N/A</v>
      </c>
      <c r="F114" s="104" t="e">
        <f>VLOOKUP('단체전(FR-공지)'!C114,'7.22(1R)'!$B$7:$Y$101,23,0)</f>
        <v>#N/A</v>
      </c>
      <c r="G114" s="104" t="e">
        <f>VLOOKUP(C114,'7.23(FR)'!$B$7:$AY$102,24,0)</f>
        <v>#N/A</v>
      </c>
      <c r="H114" s="104" t="e">
        <f>VLOOKUP(C114,'7.23(FR)'!$B$7:$AY$102,13,0)</f>
        <v>#N/A</v>
      </c>
      <c r="I114" s="104" t="e">
        <f>VLOOKUP(C114,'7.23(FR)'!$B$7:$AY$102,23,0)</f>
        <v>#N/A</v>
      </c>
      <c r="J114" s="145"/>
    </row>
    <row r="115" spans="1:10" ht="20.100000000000001" customHeight="1" x14ac:dyDescent="0.4">
      <c r="A115" s="149"/>
      <c r="B115" s="144"/>
      <c r="C115" s="52" t="s">
        <v>38</v>
      </c>
      <c r="D115" s="122" t="e">
        <f>SUM(SMALL(D111:D114,{1,2,3}))</f>
        <v>#N/A</v>
      </c>
      <c r="E115" s="123"/>
      <c r="F115" s="124"/>
      <c r="G115" s="122" t="e">
        <f>SUM(SMALL(G111:G114,{1,2,3}))</f>
        <v>#N/A</v>
      </c>
      <c r="H115" s="123"/>
      <c r="I115" s="124"/>
      <c r="J115" s="146"/>
    </row>
    <row r="116" spans="1:10" ht="20.100000000000001" customHeight="1" x14ac:dyDescent="0.4">
      <c r="A116" s="149" t="e">
        <f>RANK(J116,$J$51:$J$125,1)</f>
        <v>#N/A</v>
      </c>
      <c r="B116" s="147"/>
      <c r="C116" s="102"/>
      <c r="D116" s="102" t="e">
        <f>VLOOKUP(C116,'7.22(1R)'!$B$7:$Y$101,24,0)</f>
        <v>#N/A</v>
      </c>
      <c r="E116" s="102" t="e">
        <f>VLOOKUP('단체전(FR-공지)'!C116,'7.22(1R)'!$B$7:$Y$101,13,0)</f>
        <v>#N/A</v>
      </c>
      <c r="F116" s="102" t="e">
        <f>VLOOKUP('단체전(FR-공지)'!C116,'7.22(1R)'!$B$7:$Y$101,23,0)</f>
        <v>#N/A</v>
      </c>
      <c r="G116" s="103" t="e">
        <f>VLOOKUP(C116,'7.23(FR)'!$B$7:$AY$102,24,0)</f>
        <v>#N/A</v>
      </c>
      <c r="H116" s="103" t="e">
        <f>VLOOKUP(C116,'7.23(FR)'!$B$7:$AY$102,13,0)</f>
        <v>#N/A</v>
      </c>
      <c r="I116" s="103" t="e">
        <f>VLOOKUP(C116,'7.23(FR)'!$B$7:$AY$102,23,0)</f>
        <v>#N/A</v>
      </c>
      <c r="J116" s="145" t="e">
        <f t="shared" ref="J116" si="20">SUM(D120:I120)</f>
        <v>#N/A</v>
      </c>
    </row>
    <row r="117" spans="1:10" ht="20.100000000000001" customHeight="1" x14ac:dyDescent="0.4">
      <c r="A117" s="149"/>
      <c r="B117" s="143"/>
      <c r="C117" s="103"/>
      <c r="D117" s="103" t="e">
        <f>VLOOKUP(C117,'7.22(1R)'!$B$7:$Y$101,24,0)</f>
        <v>#N/A</v>
      </c>
      <c r="E117" s="103" t="e">
        <f>VLOOKUP('단체전(FR-공지)'!C117,'7.22(1R)'!$B$7:$Y$101,13,0)</f>
        <v>#N/A</v>
      </c>
      <c r="F117" s="103" t="e">
        <f>VLOOKUP('단체전(FR-공지)'!C117,'7.22(1R)'!$B$7:$Y$101,23,0)</f>
        <v>#N/A</v>
      </c>
      <c r="G117" s="103" t="e">
        <f>VLOOKUP(C117,'7.23(FR)'!$B$7:$AY$102,24,0)</f>
        <v>#N/A</v>
      </c>
      <c r="H117" s="103" t="e">
        <f>VLOOKUP(C117,'7.23(FR)'!$B$7:$AY$102,13,0)</f>
        <v>#N/A</v>
      </c>
      <c r="I117" s="103" t="e">
        <f>VLOOKUP(C117,'7.23(FR)'!$B$7:$AY$102,23,0)</f>
        <v>#N/A</v>
      </c>
      <c r="J117" s="145"/>
    </row>
    <row r="118" spans="1:10" ht="20.100000000000001" customHeight="1" x14ac:dyDescent="0.4">
      <c r="A118" s="149"/>
      <c r="B118" s="143"/>
      <c r="C118" s="103"/>
      <c r="D118" s="103" t="e">
        <f>VLOOKUP(C118,'7.22(1R)'!$B$7:$Y$101,24,0)</f>
        <v>#N/A</v>
      </c>
      <c r="E118" s="103" t="e">
        <f>VLOOKUP('단체전(FR-공지)'!C118,'7.22(1R)'!$B$7:$Y$101,13,0)</f>
        <v>#N/A</v>
      </c>
      <c r="F118" s="103" t="e">
        <f>VLOOKUP('단체전(FR-공지)'!C118,'7.22(1R)'!$B$7:$Y$101,23,0)</f>
        <v>#N/A</v>
      </c>
      <c r="G118" s="103" t="e">
        <f>VLOOKUP(C118,'7.23(FR)'!$B$7:$AY$102,24,0)</f>
        <v>#N/A</v>
      </c>
      <c r="H118" s="103" t="e">
        <f>VLOOKUP(C118,'7.23(FR)'!$B$7:$AY$102,13,0)</f>
        <v>#N/A</v>
      </c>
      <c r="I118" s="103" t="e">
        <f>VLOOKUP(C118,'7.23(FR)'!$B$7:$AY$102,23,0)</f>
        <v>#N/A</v>
      </c>
      <c r="J118" s="145"/>
    </row>
    <row r="119" spans="1:10" ht="20.100000000000001" customHeight="1" x14ac:dyDescent="0.4">
      <c r="A119" s="149"/>
      <c r="B119" s="143"/>
      <c r="C119" s="104"/>
      <c r="D119" s="103" t="e">
        <f>VLOOKUP(C119,'7.22(1R)'!$B$7:$Y$101,24,0)</f>
        <v>#N/A</v>
      </c>
      <c r="E119" s="104" t="e">
        <f>VLOOKUP('단체전(FR-공지)'!C119,'7.22(1R)'!$B$7:$Y$101,13,0)</f>
        <v>#N/A</v>
      </c>
      <c r="F119" s="104" t="e">
        <f>VLOOKUP('단체전(FR-공지)'!C119,'7.22(1R)'!$B$7:$Y$101,23,0)</f>
        <v>#N/A</v>
      </c>
      <c r="G119" s="104" t="e">
        <f>VLOOKUP(C119,'7.23(FR)'!$B$7:$AY$102,24,0)</f>
        <v>#N/A</v>
      </c>
      <c r="H119" s="104" t="e">
        <f>VLOOKUP(C119,'7.23(FR)'!$B$7:$AY$102,13,0)</f>
        <v>#N/A</v>
      </c>
      <c r="I119" s="104" t="e">
        <f>VLOOKUP(C119,'7.23(FR)'!$B$7:$AY$102,23,0)</f>
        <v>#N/A</v>
      </c>
      <c r="J119" s="145"/>
    </row>
    <row r="120" spans="1:10" ht="20.100000000000001" customHeight="1" x14ac:dyDescent="0.4">
      <c r="A120" s="149"/>
      <c r="B120" s="144"/>
      <c r="C120" s="52" t="s">
        <v>38</v>
      </c>
      <c r="D120" s="122" t="e">
        <f>SUM(SMALL(D116:D119,{1,2,3}))</f>
        <v>#N/A</v>
      </c>
      <c r="E120" s="123"/>
      <c r="F120" s="124"/>
      <c r="G120" s="122" t="e">
        <f>SUM(SMALL(G116:G119,{1,2,3}))</f>
        <v>#N/A</v>
      </c>
      <c r="H120" s="123"/>
      <c r="I120" s="124"/>
      <c r="J120" s="146"/>
    </row>
    <row r="121" spans="1:10" ht="20.100000000000001" customHeight="1" x14ac:dyDescent="0.4">
      <c r="A121" s="149" t="e">
        <f>RANK(J121,$J$51:$J$125,1)</f>
        <v>#N/A</v>
      </c>
      <c r="B121" s="147"/>
      <c r="C121" s="102"/>
      <c r="D121" s="102" t="e">
        <f>VLOOKUP(C121,'7.22(1R)'!$B$7:$Y$101,24,0)</f>
        <v>#N/A</v>
      </c>
      <c r="E121" s="102" t="e">
        <f>VLOOKUP('단체전(FR-공지)'!C121,'7.22(1R)'!$B$7:$Y$101,13,0)</f>
        <v>#N/A</v>
      </c>
      <c r="F121" s="102" t="e">
        <f>VLOOKUP('단체전(FR-공지)'!C121,'7.22(1R)'!$B$7:$Y$101,23,0)</f>
        <v>#N/A</v>
      </c>
      <c r="G121" s="103" t="e">
        <f>VLOOKUP(C121,'7.23(FR)'!$B$7:$AY$102,24,0)</f>
        <v>#N/A</v>
      </c>
      <c r="H121" s="103" t="e">
        <f>VLOOKUP(C121,'7.23(FR)'!$B$7:$AY$102,13,0)</f>
        <v>#N/A</v>
      </c>
      <c r="I121" s="103" t="e">
        <f>VLOOKUP(C121,'7.23(FR)'!$B$7:$AY$102,23,0)</f>
        <v>#N/A</v>
      </c>
      <c r="J121" s="145" t="e">
        <f t="shared" ref="J121" si="21">SUM(D125:I125)</f>
        <v>#N/A</v>
      </c>
    </row>
    <row r="122" spans="1:10" ht="20.100000000000001" customHeight="1" x14ac:dyDescent="0.4">
      <c r="A122" s="149"/>
      <c r="B122" s="143"/>
      <c r="C122" s="103"/>
      <c r="D122" s="103" t="e">
        <f>VLOOKUP(C122,'7.22(1R)'!$B$7:$Y$101,24,0)</f>
        <v>#N/A</v>
      </c>
      <c r="E122" s="103" t="e">
        <f>VLOOKUP('단체전(FR-공지)'!C122,'7.22(1R)'!$B$7:$Y$101,13,0)</f>
        <v>#N/A</v>
      </c>
      <c r="F122" s="103" t="e">
        <f>VLOOKUP('단체전(FR-공지)'!C122,'7.22(1R)'!$B$7:$Y$101,23,0)</f>
        <v>#N/A</v>
      </c>
      <c r="G122" s="103" t="e">
        <f>VLOOKUP(C122,'7.23(FR)'!$B$7:$AY$102,24,0)</f>
        <v>#N/A</v>
      </c>
      <c r="H122" s="103" t="e">
        <f>VLOOKUP(C122,'7.23(FR)'!$B$7:$AY$102,13,0)</f>
        <v>#N/A</v>
      </c>
      <c r="I122" s="103" t="e">
        <f>VLOOKUP(C122,'7.23(FR)'!$B$7:$AY$102,23,0)</f>
        <v>#N/A</v>
      </c>
      <c r="J122" s="145"/>
    </row>
    <row r="123" spans="1:10" ht="20.100000000000001" customHeight="1" x14ac:dyDescent="0.4">
      <c r="A123" s="149"/>
      <c r="B123" s="143"/>
      <c r="C123" s="103"/>
      <c r="D123" s="103" t="e">
        <f>VLOOKUP(C123,'7.22(1R)'!$B$7:$Y$101,24,0)</f>
        <v>#N/A</v>
      </c>
      <c r="E123" s="103" t="e">
        <f>VLOOKUP('단체전(FR-공지)'!C123,'7.22(1R)'!$B$7:$Y$101,13,0)</f>
        <v>#N/A</v>
      </c>
      <c r="F123" s="103" t="e">
        <f>VLOOKUP('단체전(FR-공지)'!C123,'7.22(1R)'!$B$7:$Y$101,23,0)</f>
        <v>#N/A</v>
      </c>
      <c r="G123" s="103" t="e">
        <f>VLOOKUP(C123,'7.23(FR)'!$B$7:$AY$102,24,0)</f>
        <v>#N/A</v>
      </c>
      <c r="H123" s="103" t="e">
        <f>VLOOKUP(C123,'7.23(FR)'!$B$7:$AY$102,13,0)</f>
        <v>#N/A</v>
      </c>
      <c r="I123" s="103" t="e">
        <f>VLOOKUP(C123,'7.23(FR)'!$B$7:$AY$102,23,0)</f>
        <v>#N/A</v>
      </c>
      <c r="J123" s="145"/>
    </row>
    <row r="124" spans="1:10" ht="20.100000000000001" customHeight="1" x14ac:dyDescent="0.4">
      <c r="A124" s="149"/>
      <c r="B124" s="143"/>
      <c r="C124" s="104"/>
      <c r="D124" s="103" t="e">
        <f>VLOOKUP(C124,'7.22(1R)'!$B$7:$Y$101,24,0)</f>
        <v>#N/A</v>
      </c>
      <c r="E124" s="104" t="e">
        <f>VLOOKUP('단체전(FR-공지)'!C124,'7.22(1R)'!$B$7:$Y$101,13,0)</f>
        <v>#N/A</v>
      </c>
      <c r="F124" s="104" t="e">
        <f>VLOOKUP('단체전(FR-공지)'!C124,'7.22(1R)'!$B$7:$Y$101,23,0)</f>
        <v>#N/A</v>
      </c>
      <c r="G124" s="104" t="e">
        <f>VLOOKUP(C124,'7.23(FR)'!$B$7:$AY$102,24,0)</f>
        <v>#N/A</v>
      </c>
      <c r="H124" s="104" t="e">
        <f>VLOOKUP(C124,'7.23(FR)'!$B$7:$AY$102,13,0)</f>
        <v>#N/A</v>
      </c>
      <c r="I124" s="104" t="e">
        <f>VLOOKUP(C124,'7.23(FR)'!$B$7:$AY$102,23,0)</f>
        <v>#N/A</v>
      </c>
      <c r="J124" s="145"/>
    </row>
    <row r="125" spans="1:10" ht="20.100000000000001" customHeight="1" thickBot="1" x14ac:dyDescent="0.45">
      <c r="A125" s="150"/>
      <c r="B125" s="151"/>
      <c r="C125" s="53" t="s">
        <v>38</v>
      </c>
      <c r="D125" s="154" t="e">
        <f>SUM(SMALL(D121:D124,{1,2,3}))</f>
        <v>#N/A</v>
      </c>
      <c r="E125" s="155"/>
      <c r="F125" s="156"/>
      <c r="G125" s="122" t="e">
        <f>SUM(SMALL(G121:G124,{1,2,3}))</f>
        <v>#N/A</v>
      </c>
      <c r="H125" s="123"/>
      <c r="I125" s="124"/>
      <c r="J125" s="153"/>
    </row>
  </sheetData>
  <mergeCells count="128">
    <mergeCell ref="A116:A120"/>
    <mergeCell ref="B116:B120"/>
    <mergeCell ref="J116:J120"/>
    <mergeCell ref="D120:F120"/>
    <mergeCell ref="G120:I120"/>
    <mergeCell ref="A121:A125"/>
    <mergeCell ref="B121:B125"/>
    <mergeCell ref="J121:J125"/>
    <mergeCell ref="D125:F125"/>
    <mergeCell ref="G125:I125"/>
    <mergeCell ref="A106:A110"/>
    <mergeCell ref="B106:B110"/>
    <mergeCell ref="J106:J110"/>
    <mergeCell ref="D110:F110"/>
    <mergeCell ref="G110:I110"/>
    <mergeCell ref="A111:A115"/>
    <mergeCell ref="B111:B115"/>
    <mergeCell ref="J111:J115"/>
    <mergeCell ref="D115:F115"/>
    <mergeCell ref="G115:I115"/>
    <mergeCell ref="A96:A100"/>
    <mergeCell ref="B96:B100"/>
    <mergeCell ref="J96:J100"/>
    <mergeCell ref="D100:F100"/>
    <mergeCell ref="G100:I100"/>
    <mergeCell ref="A101:A105"/>
    <mergeCell ref="B101:B105"/>
    <mergeCell ref="J101:J105"/>
    <mergeCell ref="D105:F105"/>
    <mergeCell ref="G105:I105"/>
    <mergeCell ref="A76:A80"/>
    <mergeCell ref="B76:B80"/>
    <mergeCell ref="J76:J80"/>
    <mergeCell ref="D80:F80"/>
    <mergeCell ref="G80:I80"/>
    <mergeCell ref="A91:A95"/>
    <mergeCell ref="B91:B95"/>
    <mergeCell ref="J91:J95"/>
    <mergeCell ref="D95:F95"/>
    <mergeCell ref="G95:I95"/>
    <mergeCell ref="A36:A40"/>
    <mergeCell ref="B36:B40"/>
    <mergeCell ref="J36:J40"/>
    <mergeCell ref="D40:F40"/>
    <mergeCell ref="G40:I40"/>
    <mergeCell ref="A66:A70"/>
    <mergeCell ref="B66:B70"/>
    <mergeCell ref="J66:J70"/>
    <mergeCell ref="D70:F70"/>
    <mergeCell ref="G70:I70"/>
    <mergeCell ref="A61:A65"/>
    <mergeCell ref="B61:B65"/>
    <mergeCell ref="J61:J65"/>
    <mergeCell ref="D65:F65"/>
    <mergeCell ref="G65:I65"/>
    <mergeCell ref="A11:A15"/>
    <mergeCell ref="B11:B15"/>
    <mergeCell ref="J11:J15"/>
    <mergeCell ref="D15:F15"/>
    <mergeCell ref="G15:I15"/>
    <mergeCell ref="A86:A90"/>
    <mergeCell ref="B86:B90"/>
    <mergeCell ref="J86:J90"/>
    <mergeCell ref="D90:F90"/>
    <mergeCell ref="G90:I90"/>
    <mergeCell ref="A16:A20"/>
    <mergeCell ref="B16:B20"/>
    <mergeCell ref="J16:J20"/>
    <mergeCell ref="D20:F20"/>
    <mergeCell ref="G20:I20"/>
    <mergeCell ref="A6:A10"/>
    <mergeCell ref="B6:B10"/>
    <mergeCell ref="J6:J10"/>
    <mergeCell ref="D10:F10"/>
    <mergeCell ref="G10:I10"/>
    <mergeCell ref="A21:A25"/>
    <mergeCell ref="B21:B25"/>
    <mergeCell ref="J21:J25"/>
    <mergeCell ref="D25:F25"/>
    <mergeCell ref="G25:I25"/>
    <mergeCell ref="A31:A35"/>
    <mergeCell ref="B31:B35"/>
    <mergeCell ref="J31:J35"/>
    <mergeCell ref="D35:F35"/>
    <mergeCell ref="G35:I35"/>
    <mergeCell ref="A46:A50"/>
    <mergeCell ref="B46:B50"/>
    <mergeCell ref="J46:J50"/>
    <mergeCell ref="D50:F50"/>
    <mergeCell ref="G50:I50"/>
    <mergeCell ref="A41:A45"/>
    <mergeCell ref="B41:B45"/>
    <mergeCell ref="J41:J45"/>
    <mergeCell ref="D45:F45"/>
    <mergeCell ref="G45:I45"/>
    <mergeCell ref="A26:A30"/>
    <mergeCell ref="B26:B30"/>
    <mergeCell ref="J26:J30"/>
    <mergeCell ref="D30:F30"/>
    <mergeCell ref="G30:I30"/>
    <mergeCell ref="A56:A60"/>
    <mergeCell ref="B56:B60"/>
    <mergeCell ref="J56:J60"/>
    <mergeCell ref="D60:F60"/>
    <mergeCell ref="G60:I60"/>
    <mergeCell ref="A71:A75"/>
    <mergeCell ref="B71:B75"/>
    <mergeCell ref="J71:J75"/>
    <mergeCell ref="D75:F75"/>
    <mergeCell ref="G75:I75"/>
    <mergeCell ref="A51:A55"/>
    <mergeCell ref="B51:B55"/>
    <mergeCell ref="J51:J55"/>
    <mergeCell ref="D55:F55"/>
    <mergeCell ref="G55:I55"/>
    <mergeCell ref="A81:A85"/>
    <mergeCell ref="B81:B85"/>
    <mergeCell ref="J81:J85"/>
    <mergeCell ref="D85:F85"/>
    <mergeCell ref="G85:I85"/>
    <mergeCell ref="A1:J1"/>
    <mergeCell ref="A2:J2"/>
    <mergeCell ref="A4:A5"/>
    <mergeCell ref="B4:B5"/>
    <mergeCell ref="C4:C5"/>
    <mergeCell ref="D4:F4"/>
    <mergeCell ref="G4:I4"/>
    <mergeCell ref="J4:J5"/>
  </mergeCells>
  <phoneticPr fontId="2" type="noConversion"/>
  <pageMargins left="0.7" right="0.7" top="0.75" bottom="0.75" header="0.3" footer="0.3"/>
  <pageSetup paperSize="9" scale="68" orientation="portrait" verticalDpi="180" r:id="rId1"/>
  <rowBreaks count="2" manualBreakCount="2">
    <brk id="55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7.22(1R)</vt:lpstr>
      <vt:lpstr>7.23(FR)</vt:lpstr>
      <vt:lpstr>단체전</vt:lpstr>
      <vt:lpstr>단체전(1R-공지)</vt:lpstr>
      <vt:lpstr>단체전(FR-공지)</vt:lpstr>
      <vt:lpstr>'7.22(1R)'!Print_Area</vt:lpstr>
      <vt:lpstr>'7.23(FR)'!Print_Area</vt:lpstr>
      <vt:lpstr>단체전!Print_Area</vt:lpstr>
      <vt:lpstr>'단체전(1R-공지)'!Print_Area</vt:lpstr>
      <vt:lpstr>'단체전(FR-공지)'!Print_Area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110502</dc:creator>
  <cp:lastModifiedBy>user</cp:lastModifiedBy>
  <cp:lastPrinted>2021-07-23T04:05:56Z</cp:lastPrinted>
  <dcterms:created xsi:type="dcterms:W3CDTF">2013-05-29T09:27:35Z</dcterms:created>
  <dcterms:modified xsi:type="dcterms:W3CDTF">2021-07-23T04:06:15Z</dcterms:modified>
</cp:coreProperties>
</file>